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1550" activeTab="1"/>
  </bookViews>
  <sheets>
    <sheet name="경호보안과 구성표" sheetId="1" r:id="rId1"/>
    <sheet name="신구교과목대비표(양식)" sheetId="17" r:id="rId2"/>
    <sheet name="신구교과목대비표" sheetId="16" r:id="rId3"/>
  </sheets>
  <calcPr calcId="152511"/>
</workbook>
</file>

<file path=xl/calcChain.xml><?xml version="1.0" encoding="utf-8"?>
<calcChain xmlns="http://schemas.openxmlformats.org/spreadsheetml/2006/main">
  <c r="L141" i="17" l="1"/>
  <c r="L137" i="17"/>
  <c r="C139" i="17"/>
  <c r="H137" i="17"/>
  <c r="F115" i="17"/>
  <c r="G115" i="17"/>
  <c r="H115" i="17"/>
  <c r="I115" i="17"/>
  <c r="J115" i="17"/>
  <c r="L139" i="17" l="1"/>
  <c r="K132" i="17"/>
  <c r="J132" i="17"/>
  <c r="I132" i="17"/>
  <c r="H132" i="17"/>
  <c r="G132" i="17"/>
  <c r="F132" i="17"/>
  <c r="K115" i="17"/>
  <c r="H85" i="17"/>
  <c r="H95" i="17" s="1"/>
  <c r="K85" i="17"/>
  <c r="K95" i="17" s="1"/>
  <c r="J85" i="17"/>
  <c r="J95" i="17" s="1"/>
  <c r="I85" i="17"/>
  <c r="I95" i="17" s="1"/>
  <c r="G85" i="17"/>
  <c r="G95" i="17" s="1"/>
  <c r="F85" i="17"/>
  <c r="F95" i="17" s="1"/>
  <c r="K31" i="17"/>
  <c r="H62" i="17"/>
  <c r="G62" i="17"/>
  <c r="F62" i="17"/>
  <c r="K49" i="17"/>
  <c r="K63" i="17" s="1"/>
  <c r="J49" i="17"/>
  <c r="J63" i="17" s="1"/>
  <c r="I49" i="17"/>
  <c r="I63" i="17" s="1"/>
  <c r="H49" i="17"/>
  <c r="G49" i="17"/>
  <c r="F49" i="17"/>
  <c r="J23" i="17"/>
  <c r="J31" i="17" s="1"/>
  <c r="I23" i="17"/>
  <c r="I31" i="17" s="1"/>
  <c r="H23" i="17"/>
  <c r="H31" i="17" s="1"/>
  <c r="F23" i="17"/>
  <c r="H63" i="17" l="1"/>
  <c r="G63" i="17"/>
  <c r="F133" i="17"/>
  <c r="F134" i="17" s="1"/>
  <c r="J133" i="17"/>
  <c r="J134" i="17" s="1"/>
  <c r="H133" i="17"/>
  <c r="H134" i="17" s="1"/>
  <c r="F63" i="17"/>
  <c r="G133" i="17"/>
  <c r="K133" i="17"/>
  <c r="K134" i="17" s="1"/>
  <c r="I133" i="17"/>
  <c r="I134" i="17" s="1"/>
  <c r="S34" i="1"/>
  <c r="G134" i="17" l="1"/>
  <c r="H45" i="1"/>
  <c r="I45" i="1"/>
  <c r="J45" i="1"/>
  <c r="K45" i="1"/>
  <c r="L45" i="1"/>
  <c r="M45" i="1"/>
  <c r="N45" i="1"/>
  <c r="O45" i="1"/>
  <c r="P45" i="1"/>
  <c r="Q45" i="1"/>
  <c r="R45" i="1"/>
  <c r="G45" i="1"/>
  <c r="S44" i="1"/>
  <c r="S45" i="1" s="1"/>
  <c r="T44" i="1"/>
  <c r="T45" i="1" s="1"/>
  <c r="U44" i="1"/>
  <c r="U45" i="1" s="1"/>
  <c r="H34" i="1"/>
  <c r="I34" i="1"/>
  <c r="J34" i="1"/>
  <c r="K34" i="1"/>
  <c r="L34" i="1"/>
  <c r="M34" i="1"/>
  <c r="N34" i="1"/>
  <c r="O34" i="1"/>
  <c r="P34" i="1"/>
  <c r="Q34" i="1"/>
  <c r="R34" i="1"/>
  <c r="T34" i="1"/>
  <c r="U34" i="1"/>
  <c r="G34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S10" i="1"/>
  <c r="T10" i="1"/>
  <c r="U10" i="1"/>
  <c r="G15" i="1" l="1"/>
  <c r="F145" i="16" l="1"/>
  <c r="G145" i="16"/>
  <c r="H145" i="16"/>
  <c r="F144" i="16"/>
  <c r="H144" i="16"/>
  <c r="G144" i="16"/>
  <c r="I144" i="16"/>
  <c r="I145" i="16" s="1"/>
  <c r="J143" i="16"/>
  <c r="J144" i="16" s="1"/>
  <c r="J145" i="16" s="1"/>
  <c r="K143" i="16"/>
  <c r="K144" i="16" s="1"/>
  <c r="K145" i="16" s="1"/>
  <c r="I143" i="16"/>
  <c r="H44" i="1" l="1"/>
  <c r="I44" i="1"/>
  <c r="J44" i="1"/>
  <c r="K44" i="1"/>
  <c r="L44" i="1"/>
  <c r="M44" i="1"/>
  <c r="N44" i="1"/>
  <c r="O44" i="1"/>
  <c r="P44" i="1"/>
  <c r="Q44" i="1"/>
  <c r="R44" i="1"/>
  <c r="G44" i="1"/>
  <c r="H10" i="1"/>
  <c r="I10" i="1"/>
  <c r="J10" i="1"/>
  <c r="K10" i="1"/>
  <c r="L10" i="1"/>
  <c r="M10" i="1"/>
  <c r="N10" i="1"/>
  <c r="O10" i="1"/>
  <c r="P10" i="1"/>
  <c r="Q10" i="1"/>
  <c r="R10" i="1"/>
  <c r="G10" i="1"/>
  <c r="S11" i="1"/>
  <c r="T11" i="1"/>
  <c r="U11" i="1"/>
  <c r="S12" i="1"/>
  <c r="T12" i="1"/>
  <c r="U12" i="1"/>
  <c r="S13" i="1"/>
  <c r="T13" i="1"/>
  <c r="U13" i="1"/>
  <c r="S14" i="1"/>
  <c r="T14" i="1"/>
  <c r="U14" i="1"/>
  <c r="S16" i="1"/>
  <c r="T16" i="1"/>
  <c r="U16" i="1"/>
  <c r="S17" i="1"/>
  <c r="T17" i="1"/>
  <c r="U17" i="1"/>
  <c r="S18" i="1"/>
  <c r="T18" i="1"/>
  <c r="U18" i="1"/>
  <c r="S19" i="1"/>
  <c r="T19" i="1"/>
  <c r="U19" i="1"/>
  <c r="S20" i="1"/>
  <c r="T20" i="1"/>
  <c r="U20" i="1"/>
  <c r="S21" i="1"/>
  <c r="T21" i="1"/>
  <c r="U21" i="1"/>
  <c r="S22" i="1"/>
  <c r="T22" i="1"/>
  <c r="U22" i="1"/>
  <c r="S23" i="1"/>
  <c r="T23" i="1"/>
  <c r="U23" i="1"/>
  <c r="S24" i="1"/>
  <c r="T24" i="1"/>
  <c r="U24" i="1"/>
  <c r="S25" i="1"/>
  <c r="T25" i="1"/>
  <c r="U25" i="1"/>
  <c r="S26" i="1"/>
  <c r="T26" i="1"/>
  <c r="U26" i="1"/>
  <c r="S27" i="1"/>
  <c r="T27" i="1"/>
  <c r="U27" i="1"/>
  <c r="S28" i="1"/>
  <c r="T28" i="1"/>
  <c r="U28" i="1"/>
  <c r="S29" i="1"/>
  <c r="T29" i="1"/>
  <c r="U29" i="1"/>
  <c r="S30" i="1"/>
  <c r="T30" i="1"/>
  <c r="U30" i="1"/>
  <c r="S31" i="1"/>
  <c r="T31" i="1"/>
  <c r="U31" i="1"/>
  <c r="S32" i="1"/>
  <c r="T32" i="1"/>
  <c r="U32" i="1"/>
  <c r="S33" i="1"/>
  <c r="T33" i="1"/>
  <c r="U33" i="1"/>
  <c r="S35" i="1"/>
  <c r="T35" i="1"/>
  <c r="U35" i="1"/>
  <c r="S36" i="1"/>
  <c r="T36" i="1"/>
  <c r="U36" i="1"/>
  <c r="S37" i="1"/>
  <c r="T37" i="1"/>
  <c r="U37" i="1"/>
  <c r="S38" i="1"/>
  <c r="T38" i="1"/>
  <c r="U38" i="1"/>
  <c r="S40" i="1"/>
  <c r="T40" i="1"/>
  <c r="U40" i="1"/>
  <c r="S41" i="1"/>
  <c r="T41" i="1"/>
  <c r="U41" i="1"/>
  <c r="S42" i="1"/>
  <c r="T42" i="1"/>
  <c r="U42" i="1"/>
  <c r="S43" i="1"/>
  <c r="T43" i="1"/>
  <c r="U43" i="1"/>
  <c r="S6" i="1"/>
  <c r="T6" i="1"/>
  <c r="U6" i="1"/>
  <c r="S7" i="1"/>
  <c r="T7" i="1"/>
  <c r="U7" i="1"/>
  <c r="S8" i="1"/>
  <c r="T8" i="1"/>
  <c r="U8" i="1"/>
  <c r="S9" i="1"/>
  <c r="T9" i="1"/>
  <c r="U9" i="1"/>
  <c r="T5" i="1"/>
  <c r="U5" i="1"/>
  <c r="S5" i="1"/>
</calcChain>
</file>

<file path=xl/sharedStrings.xml><?xml version="1.0" encoding="utf-8"?>
<sst xmlns="http://schemas.openxmlformats.org/spreadsheetml/2006/main" count="820" uniqueCount="265">
  <si>
    <t>구분</t>
  </si>
  <si>
    <t>교과목명</t>
  </si>
  <si>
    <t>1 학 년</t>
  </si>
  <si>
    <t>2 학 년</t>
  </si>
  <si>
    <t>계</t>
  </si>
  <si>
    <t>1학기</t>
  </si>
  <si>
    <t>2학기</t>
  </si>
  <si>
    <t>학점</t>
  </si>
  <si>
    <t>이론</t>
  </si>
  <si>
    <t>실습</t>
  </si>
  <si>
    <t>선택</t>
    <phoneticPr fontId="5" type="noConversion"/>
  </si>
  <si>
    <t>필수</t>
    <phoneticPr fontId="5" type="noConversion"/>
  </si>
  <si>
    <t>교과목코드</t>
  </si>
  <si>
    <t>교과목
코드</t>
    <phoneticPr fontId="5" type="noConversion"/>
  </si>
  <si>
    <t>학년</t>
  </si>
  <si>
    <t>학기</t>
  </si>
  <si>
    <t>비고</t>
  </si>
  <si>
    <t>시간</t>
  </si>
  <si>
    <t>필수</t>
  </si>
  <si>
    <t>학기 계</t>
  </si>
  <si>
    <t>총계</t>
  </si>
  <si>
    <t>전공학점</t>
  </si>
  <si>
    <t>전공필수 개설학점</t>
  </si>
  <si>
    <t>전공선택 개설학점</t>
  </si>
  <si>
    <t>전공 개설학점 계</t>
  </si>
  <si>
    <t>현장중심</t>
    <phoneticPr fontId="5" type="noConversion"/>
  </si>
  <si>
    <t>2016~2017 교육과정</t>
    <phoneticPr fontId="5" type="noConversion"/>
  </si>
  <si>
    <t>대학생활과 인성Ⅰ　</t>
  </si>
  <si>
    <t>대학생활과 인성Ⅱ</t>
  </si>
  <si>
    <t>의사소통능력</t>
  </si>
  <si>
    <t>영어기초Ⅰ</t>
  </si>
  <si>
    <t>정보능력</t>
  </si>
  <si>
    <t>경호응급처치</t>
  </si>
  <si>
    <t>경비고객관계관리</t>
  </si>
  <si>
    <t>경비장비운용관리</t>
  </si>
  <si>
    <t>보안관제</t>
  </si>
  <si>
    <t>사격술　</t>
  </si>
  <si>
    <t>질서유지</t>
  </si>
  <si>
    <t>출입통제</t>
  </si>
  <si>
    <t>경호무도</t>
  </si>
  <si>
    <t>법학개론</t>
  </si>
  <si>
    <t>순찰활동</t>
  </si>
  <si>
    <t>경호안전관리</t>
  </si>
  <si>
    <t>경계방비</t>
  </si>
  <si>
    <t>체포호신술</t>
  </si>
  <si>
    <t>경비업법</t>
  </si>
  <si>
    <t>분사기조작</t>
  </si>
  <si>
    <t>사건사고대처</t>
  </si>
  <si>
    <t>범죄예방교육</t>
  </si>
  <si>
    <t>경호의전</t>
  </si>
  <si>
    <t>테러리즘대응</t>
  </si>
  <si>
    <t>안전재난대처</t>
  </si>
  <si>
    <t>경호정보보안관리</t>
  </si>
  <si>
    <t>경비계획</t>
  </si>
  <si>
    <t>경호종합실습</t>
  </si>
  <si>
    <t>하계훈련(문제해결능력)</t>
  </si>
  <si>
    <t>동계훈련(직업윤리)</t>
  </si>
  <si>
    <t>경호학</t>
  </si>
  <si>
    <t>민간경비론</t>
  </si>
  <si>
    <t>　　</t>
  </si>
  <si>
    <t xml:space="preserve">  </t>
  </si>
  <si>
    <t>o</t>
    <phoneticPr fontId="5" type="noConversion"/>
  </si>
  <si>
    <t>o</t>
    <phoneticPr fontId="5" type="noConversion"/>
  </si>
  <si>
    <t>x</t>
    <phoneticPr fontId="5" type="noConversion"/>
  </si>
  <si>
    <t>무도실기(태권도,유도,합기도)</t>
    <phoneticPr fontId="5" type="noConversion"/>
  </si>
  <si>
    <t>　대학생활과 인성Ⅰ</t>
  </si>
  <si>
    <t>　글쓰기와 토론</t>
  </si>
  <si>
    <t>사격Ⅰ</t>
  </si>
  <si>
    <t>수행경호</t>
  </si>
  <si>
    <t>이수</t>
  </si>
  <si>
    <t>과목</t>
  </si>
  <si>
    <r>
      <t>2015~2016</t>
    </r>
    <r>
      <rPr>
        <b/>
        <sz val="7.5"/>
        <color rgb="FF000000"/>
        <rFont val="한컴바탕"/>
        <family val="1"/>
        <charset val="129"/>
      </rPr>
      <t>학년도 교육과정</t>
    </r>
  </si>
  <si>
    <r>
      <t>2016~2017</t>
    </r>
    <r>
      <rPr>
        <b/>
        <sz val="7.5"/>
        <color rgb="FF000000"/>
        <rFont val="한컴바탕"/>
        <family val="1"/>
        <charset val="129"/>
      </rPr>
      <t>학년도 교육과정</t>
    </r>
  </si>
  <si>
    <t>교양</t>
  </si>
  <si>
    <t>ㆍ</t>
  </si>
  <si>
    <t>직업기초</t>
  </si>
  <si>
    <t>선택</t>
  </si>
  <si>
    <t>교양 계</t>
  </si>
  <si>
    <t>전공</t>
  </si>
  <si>
    <t>선택　</t>
  </si>
  <si>
    <t>사격술</t>
  </si>
  <si>
    <t>·</t>
  </si>
  <si>
    <t>현장중심</t>
  </si>
  <si>
    <t>하계훈련</t>
  </si>
  <si>
    <t>무도실기(태권도,유도,합기도)</t>
  </si>
  <si>
    <t>자율편성</t>
  </si>
  <si>
    <t>민간경비론Ⅰ</t>
  </si>
  <si>
    <t>무도실기Ⅰ(태,유,검,합)</t>
  </si>
  <si>
    <t>고객서비스Ⅰ</t>
  </si>
  <si>
    <t>전공 계</t>
  </si>
  <si>
    <t>필수　</t>
  </si>
  <si>
    <t>사고와 문제해결</t>
  </si>
  <si>
    <t>경비장비관리</t>
  </si>
  <si>
    <t>경호무도　</t>
  </si>
  <si>
    <t>경비관련법규현장적용Ⅰ</t>
  </si>
  <si>
    <t>경호정보보안관리Ⅰ</t>
  </si>
  <si>
    <t>경호기획Ⅰ</t>
  </si>
  <si>
    <t>선발경호</t>
  </si>
  <si>
    <t>동계훈련</t>
  </si>
  <si>
    <t>고객서비스Ⅱ　</t>
  </si>
  <si>
    <t>경호학Ⅰ</t>
  </si>
  <si>
    <t>무도실기Ⅱ(태,유,검,합)</t>
  </si>
  <si>
    <t>뉴스포츠</t>
  </si>
  <si>
    <t>컴퓨터활용</t>
  </si>
  <si>
    <t>필수　　</t>
  </si>
  <si>
    <t>취업·창업준비실무Ⅰ</t>
  </si>
  <si>
    <t>경비고객관계관리　</t>
  </si>
  <si>
    <t>경호무도Ⅰ</t>
  </si>
  <si>
    <t>사격Ⅱ</t>
  </si>
  <si>
    <t>경비관련법규현장적용Ⅱ</t>
  </si>
  <si>
    <t>경호운영지원</t>
  </si>
  <si>
    <t>실무영어　</t>
  </si>
  <si>
    <t>범죄학</t>
  </si>
  <si>
    <t>민간경비론Ⅱ</t>
  </si>
  <si>
    <t>교직 계</t>
  </si>
  <si>
    <t>　취업·창업준비실무Ⅱ</t>
  </si>
  <si>
    <t>보안관제　</t>
  </si>
  <si>
    <t>경호기획Ⅱ</t>
  </si>
  <si>
    <t>경호정보보안관리Ⅱ</t>
  </si>
  <si>
    <t>경호무도Ⅱ</t>
  </si>
  <si>
    <t>경비교육훈련</t>
  </si>
  <si>
    <t>경호학Ⅱ</t>
  </si>
  <si>
    <t>건강관리</t>
  </si>
  <si>
    <t>운동심리학</t>
  </si>
  <si>
    <t>스포츠의학</t>
  </si>
  <si>
    <t>2016 ~ 2017 학년도 교육과정</t>
  </si>
  <si>
    <t>　12학점</t>
  </si>
  <si>
    <t>50학점　</t>
  </si>
  <si>
    <t>62학점</t>
  </si>
  <si>
    <t>전공·현장중심</t>
  </si>
  <si>
    <t>전공·현장중심 필수 개설학점</t>
  </si>
  <si>
    <t>전공·현장중심 선택 개설학점</t>
  </si>
  <si>
    <t>전공·현장중심학점 계</t>
  </si>
  <si>
    <t>8학점</t>
  </si>
  <si>
    <t>직업기초학점</t>
  </si>
  <si>
    <t>교양ㆍ직업기초 개설학점</t>
  </si>
  <si>
    <t>교직 개설학점</t>
  </si>
  <si>
    <t>교양ㆍ직업기초 개설학점 계</t>
  </si>
  <si>
    <t>총 개설학점</t>
  </si>
  <si>
    <t>총 개설학점 계</t>
  </si>
  <si>
    <t>9학점</t>
    <phoneticPr fontId="5" type="noConversion"/>
  </si>
  <si>
    <t>17학점</t>
    <phoneticPr fontId="5" type="noConversion"/>
  </si>
  <si>
    <t>87학점</t>
    <phoneticPr fontId="5" type="noConversion"/>
  </si>
  <si>
    <t>현장실습</t>
    <phoneticPr fontId="5" type="noConversion"/>
  </si>
  <si>
    <t>학습
모듈</t>
    <phoneticPr fontId="5" type="noConversion"/>
  </si>
  <si>
    <t>필수</t>
    <phoneticPr fontId="5" type="noConversion"/>
  </si>
  <si>
    <t>선택</t>
    <phoneticPr fontId="5" type="noConversion"/>
  </si>
  <si>
    <t>교양
·직업기초</t>
    <phoneticPr fontId="5" type="noConversion"/>
  </si>
  <si>
    <t>전공·NCS</t>
    <phoneticPr fontId="5" type="noConversion"/>
  </si>
  <si>
    <t>전공·현장
중심</t>
    <phoneticPr fontId="5" type="noConversion"/>
  </si>
  <si>
    <t>합계</t>
    <phoneticPr fontId="5" type="noConversion"/>
  </si>
  <si>
    <t>교양·직업기초 소계</t>
    <phoneticPr fontId="5" type="noConversion"/>
  </si>
  <si>
    <t>NCS
관련성</t>
    <phoneticPr fontId="5" type="noConversion"/>
  </si>
  <si>
    <t>2016~2017 교육과정</t>
    <phoneticPr fontId="10" type="noConversion"/>
  </si>
  <si>
    <t>이수
구분</t>
  </si>
  <si>
    <t>과목
구분</t>
  </si>
  <si>
    <t>2015~2016학년도 교육과정</t>
    <phoneticPr fontId="10" type="noConversion"/>
  </si>
  <si>
    <t>2016~2017학년도 교육과정</t>
    <phoneticPr fontId="10" type="noConversion"/>
  </si>
  <si>
    <t>교양·
직업
기초</t>
    <phoneticPr fontId="10" type="noConversion"/>
  </si>
  <si>
    <t>선택</t>
    <phoneticPr fontId="10" type="noConversion"/>
  </si>
  <si>
    <t>교양·직업기초 계</t>
    <phoneticPr fontId="5" type="noConversion"/>
  </si>
  <si>
    <t>전공 ·
NCS</t>
    <phoneticPr fontId="5" type="noConversion"/>
  </si>
  <si>
    <t>필수</t>
    <phoneticPr fontId="10" type="noConversion"/>
  </si>
  <si>
    <t>전공·NCS 계</t>
    <phoneticPr fontId="5" type="noConversion"/>
  </si>
  <si>
    <t>전공 ·
현장중심</t>
    <phoneticPr fontId="5" type="noConversion"/>
  </si>
  <si>
    <t>전공·현장중심 계</t>
    <phoneticPr fontId="5" type="noConversion"/>
  </si>
  <si>
    <t>학기 계</t>
    <phoneticPr fontId="5" type="noConversion"/>
  </si>
  <si>
    <t>2016~2017 학년도 교육과정</t>
    <phoneticPr fontId="10" type="noConversion"/>
  </si>
  <si>
    <t>전공필수 개설학점</t>
    <phoneticPr fontId="5" type="noConversion"/>
  </si>
  <si>
    <t>교양·직업
기초
ㆍ교직 학점</t>
    <phoneticPr fontId="10" type="noConversion"/>
  </si>
  <si>
    <t>교양·직업기초 개설학점</t>
    <phoneticPr fontId="10" type="noConversion"/>
  </si>
  <si>
    <t>교직 개설학점(계)</t>
    <phoneticPr fontId="5" type="noConversion"/>
  </si>
  <si>
    <t>계</t>
    <phoneticPr fontId="10" type="noConversion"/>
  </si>
  <si>
    <t>총
개설
학점</t>
    <phoneticPr fontId="10" type="noConversion"/>
  </si>
  <si>
    <t>총 개설학점 계</t>
    <phoneticPr fontId="10" type="noConversion"/>
  </si>
  <si>
    <t>교양·직업
기초 과목수</t>
    <phoneticPr fontId="10" type="noConversion"/>
  </si>
  <si>
    <t>전공·
NCS 과목수</t>
    <phoneticPr fontId="5" type="noConversion"/>
  </si>
  <si>
    <t>전공·
현장중심 과목수</t>
    <phoneticPr fontId="5" type="noConversion"/>
  </si>
  <si>
    <t>교직
과목수</t>
    <phoneticPr fontId="5" type="noConversion"/>
  </si>
  <si>
    <t>전체 과목수</t>
    <phoneticPr fontId="10" type="noConversion"/>
  </si>
  <si>
    <t xml:space="preserve">학과명: </t>
    <phoneticPr fontId="5" type="noConversion"/>
  </si>
  <si>
    <r>
      <rPr>
        <sz val="9"/>
        <color rgb="FF000000"/>
        <rFont val="돋움체"/>
        <family val="3"/>
        <charset val="129"/>
      </rPr>
      <t>경호보안</t>
    </r>
    <r>
      <rPr>
        <sz val="9"/>
        <color rgb="FF000000"/>
        <rFont val="맑은 고딕"/>
        <family val="3"/>
        <charset val="129"/>
        <scheme val="minor"/>
      </rPr>
      <t>과 / 첨단보안 인력양성유형</t>
    </r>
    <phoneticPr fontId="5" type="noConversion"/>
  </si>
  <si>
    <t>학과명/인재양성유형명 : 경호보안과/첨단보안</t>
    <phoneticPr fontId="5" type="noConversion"/>
  </si>
  <si>
    <t>경호종합실습</t>
    <phoneticPr fontId="5" type="noConversion"/>
  </si>
  <si>
    <t>취업·창업준비실무Ⅰ</t>
    <phoneticPr fontId="5" type="noConversion"/>
  </si>
  <si>
    <t>취업·창업준비실무Ⅱ</t>
    <phoneticPr fontId="5" type="noConversion"/>
  </si>
  <si>
    <t>전공·NCS 선택 소계</t>
    <phoneticPr fontId="5" type="noConversion"/>
  </si>
  <si>
    <t>전공·NCS 필수 소계</t>
    <phoneticPr fontId="5" type="noConversion"/>
  </si>
  <si>
    <t>전공·현장중심 소계</t>
    <phoneticPr fontId="5" type="noConversion"/>
  </si>
  <si>
    <t>`</t>
    <phoneticPr fontId="5" type="noConversion"/>
  </si>
  <si>
    <t>영어기초Ⅰ</t>
    <phoneticPr fontId="5" type="noConversion"/>
  </si>
  <si>
    <t>대학생활과 인성Ⅰ</t>
    <phoneticPr fontId="5" type="noConversion"/>
  </si>
  <si>
    <t>대학생활과 인성 Ⅰ</t>
    <phoneticPr fontId="5" type="noConversion"/>
  </si>
  <si>
    <t>글쓰기와 토론</t>
    <phoneticPr fontId="5" type="noConversion"/>
  </si>
  <si>
    <t>경호응급처치</t>
    <phoneticPr fontId="5" type="noConversion"/>
  </si>
  <si>
    <t>사격Ⅰ</t>
    <phoneticPr fontId="5" type="noConversion"/>
  </si>
  <si>
    <t>사격술</t>
    <phoneticPr fontId="5" type="noConversion"/>
  </si>
  <si>
    <t>수행경호</t>
    <phoneticPr fontId="5" type="noConversion"/>
  </si>
  <si>
    <t>질서유지</t>
    <phoneticPr fontId="5" type="noConversion"/>
  </si>
  <si>
    <t>순찰활동</t>
    <phoneticPr fontId="5" type="noConversion"/>
  </si>
  <si>
    <t>출입통제</t>
    <phoneticPr fontId="5" type="noConversion"/>
  </si>
  <si>
    <t>경계방비</t>
    <phoneticPr fontId="5" type="noConversion"/>
  </si>
  <si>
    <t>경호의전</t>
    <phoneticPr fontId="5" type="noConversion"/>
  </si>
  <si>
    <t>민간경비론</t>
    <phoneticPr fontId="5" type="noConversion"/>
  </si>
  <si>
    <t>민간경비Ⅰ</t>
    <phoneticPr fontId="5" type="noConversion"/>
  </si>
  <si>
    <t>무도실기Ⅰ(태,유,검,합)</t>
    <phoneticPr fontId="5" type="noConversion"/>
  </si>
  <si>
    <t>고객서비스 Ⅰ</t>
    <phoneticPr fontId="5" type="noConversion"/>
  </si>
  <si>
    <t>대학생활과 인성 Ⅱ</t>
    <phoneticPr fontId="5" type="noConversion"/>
  </si>
  <si>
    <r>
      <t xml:space="preserve">대학생활과 인성 </t>
    </r>
    <r>
      <rPr>
        <sz val="10"/>
        <color indexed="8"/>
        <rFont val="맑은 고딕"/>
        <family val="3"/>
        <charset val="129"/>
      </rPr>
      <t>Ⅱ</t>
    </r>
    <phoneticPr fontId="5" type="noConversion"/>
  </si>
  <si>
    <t>사고와 문제해결</t>
    <phoneticPr fontId="5" type="noConversion"/>
  </si>
  <si>
    <t>영어기초 Ⅰ</t>
    <phoneticPr fontId="5" type="noConversion"/>
  </si>
  <si>
    <t>경비장비관리</t>
    <phoneticPr fontId="5" type="noConversion"/>
  </si>
  <si>
    <t>경호무도</t>
    <phoneticPr fontId="5" type="noConversion"/>
  </si>
  <si>
    <t>경비관련법규현장적용 Ⅰ</t>
    <phoneticPr fontId="5" type="noConversion"/>
  </si>
  <si>
    <t>법학개론</t>
    <phoneticPr fontId="5" type="noConversion"/>
  </si>
  <si>
    <t>경호정보보안관리 Ⅰ</t>
    <phoneticPr fontId="5" type="noConversion"/>
  </si>
  <si>
    <t>경호기획Ⅰ</t>
    <phoneticPr fontId="5" type="noConversion"/>
  </si>
  <si>
    <t>경호안전관리</t>
    <phoneticPr fontId="5" type="noConversion"/>
  </si>
  <si>
    <t>선발경호</t>
    <phoneticPr fontId="5" type="noConversion"/>
  </si>
  <si>
    <t>경호학</t>
    <phoneticPr fontId="5" type="noConversion"/>
  </si>
  <si>
    <r>
      <t xml:space="preserve">고객서비스 </t>
    </r>
    <r>
      <rPr>
        <sz val="10"/>
        <color indexed="8"/>
        <rFont val="맑은 고딕"/>
        <family val="3"/>
        <charset val="129"/>
      </rPr>
      <t>Ⅱ</t>
    </r>
    <phoneticPr fontId="5" type="noConversion"/>
  </si>
  <si>
    <t>경호학 Ⅰ</t>
    <phoneticPr fontId="5" type="noConversion"/>
  </si>
  <si>
    <t>무도실기Ⅱ(태,유,검,합)</t>
    <phoneticPr fontId="5" type="noConversion"/>
  </si>
  <si>
    <t>뉴스포츠</t>
    <phoneticPr fontId="5" type="noConversion"/>
  </si>
  <si>
    <t xml:space="preserve">전공 · 현장중심 계 </t>
    <phoneticPr fontId="5" type="noConversion"/>
  </si>
  <si>
    <t>학기 계</t>
    <phoneticPr fontId="5" type="noConversion"/>
  </si>
  <si>
    <t>컴퓨터활용</t>
    <phoneticPr fontId="5" type="noConversion"/>
  </si>
  <si>
    <r>
      <t>취업</t>
    </r>
    <r>
      <rPr>
        <sz val="10"/>
        <color indexed="8"/>
        <rFont val="맑은 고딕"/>
        <family val="3"/>
        <charset val="129"/>
      </rPr>
      <t>∙창업준비실무 Ⅰ</t>
    </r>
    <phoneticPr fontId="5" type="noConversion"/>
  </si>
  <si>
    <t>경비고객관계관리</t>
    <phoneticPr fontId="5" type="noConversion"/>
  </si>
  <si>
    <t>보안관제</t>
    <phoneticPr fontId="5" type="noConversion"/>
  </si>
  <si>
    <t>경비장비운용관리</t>
    <phoneticPr fontId="5" type="noConversion"/>
  </si>
  <si>
    <r>
      <t xml:space="preserve">경호무도 </t>
    </r>
    <r>
      <rPr>
        <sz val="10"/>
        <color indexed="8"/>
        <rFont val="맑은 고딕"/>
        <family val="3"/>
        <charset val="129"/>
      </rPr>
      <t>Ⅰ</t>
    </r>
    <phoneticPr fontId="5" type="noConversion"/>
  </si>
  <si>
    <t>체포호신술</t>
    <phoneticPr fontId="5" type="noConversion"/>
  </si>
  <si>
    <r>
      <t xml:space="preserve">사격 </t>
    </r>
    <r>
      <rPr>
        <sz val="10"/>
        <color indexed="8"/>
        <rFont val="맑은 고딕"/>
        <family val="3"/>
        <charset val="129"/>
      </rPr>
      <t>Ⅱ</t>
    </r>
    <phoneticPr fontId="5" type="noConversion"/>
  </si>
  <si>
    <t>경비업법</t>
    <phoneticPr fontId="5" type="noConversion"/>
  </si>
  <si>
    <t>분사기조작</t>
    <phoneticPr fontId="5" type="noConversion"/>
  </si>
  <si>
    <t>사건사고대처</t>
    <phoneticPr fontId="5" type="noConversion"/>
  </si>
  <si>
    <r>
      <t>경비관련법규현장적용</t>
    </r>
    <r>
      <rPr>
        <sz val="10"/>
        <color indexed="8"/>
        <rFont val="맑은 고딕"/>
        <family val="3"/>
        <charset val="129"/>
      </rPr>
      <t>Ⅱ</t>
    </r>
    <phoneticPr fontId="5" type="noConversion"/>
  </si>
  <si>
    <t>범죄예방교육</t>
    <phoneticPr fontId="5" type="noConversion"/>
  </si>
  <si>
    <t>경호운영지원</t>
    <phoneticPr fontId="5" type="noConversion"/>
  </si>
  <si>
    <t>실무영어</t>
    <phoneticPr fontId="5" type="noConversion"/>
  </si>
  <si>
    <t>범죄학</t>
    <phoneticPr fontId="5" type="noConversion"/>
  </si>
  <si>
    <r>
      <t xml:space="preserve">민간경비론 </t>
    </r>
    <r>
      <rPr>
        <sz val="10"/>
        <color indexed="8"/>
        <rFont val="맑은 고딕"/>
        <family val="3"/>
        <charset val="129"/>
      </rPr>
      <t>Ⅱ</t>
    </r>
    <phoneticPr fontId="5" type="noConversion"/>
  </si>
  <si>
    <r>
      <t xml:space="preserve">취업∙창업준비실무 </t>
    </r>
    <r>
      <rPr>
        <sz val="10"/>
        <color indexed="8"/>
        <rFont val="맑은 고딕"/>
        <family val="3"/>
        <charset val="129"/>
      </rPr>
      <t>Ⅱ</t>
    </r>
    <phoneticPr fontId="5" type="noConversion"/>
  </si>
  <si>
    <r>
      <t>경호기획</t>
    </r>
    <r>
      <rPr>
        <sz val="10"/>
        <color indexed="8"/>
        <rFont val="맑은 고딕"/>
        <family val="3"/>
        <charset val="129"/>
      </rPr>
      <t>Ⅱ</t>
    </r>
    <phoneticPr fontId="5" type="noConversion"/>
  </si>
  <si>
    <r>
      <t xml:space="preserve">경호정보보안관리 </t>
    </r>
    <r>
      <rPr>
        <sz val="10"/>
        <color indexed="8"/>
        <rFont val="맑은 고딕"/>
        <family val="3"/>
        <charset val="129"/>
      </rPr>
      <t>Ⅱ</t>
    </r>
    <phoneticPr fontId="5" type="noConversion"/>
  </si>
  <si>
    <r>
      <t xml:space="preserve">경호무도 </t>
    </r>
    <r>
      <rPr>
        <sz val="10"/>
        <color indexed="8"/>
        <rFont val="맑은 고딕"/>
        <family val="3"/>
        <charset val="129"/>
      </rPr>
      <t>Ⅱ</t>
    </r>
    <phoneticPr fontId="5" type="noConversion"/>
  </si>
  <si>
    <t>테러리즘대응</t>
    <phoneticPr fontId="5" type="noConversion"/>
  </si>
  <si>
    <t>안전재난대처</t>
    <phoneticPr fontId="5" type="noConversion"/>
  </si>
  <si>
    <t>경비교육훈련</t>
    <phoneticPr fontId="5" type="noConversion"/>
  </si>
  <si>
    <t>경비계획</t>
    <phoneticPr fontId="5" type="noConversion"/>
  </si>
  <si>
    <t>경호종합실습</t>
    <phoneticPr fontId="5" type="noConversion"/>
  </si>
  <si>
    <r>
      <t xml:space="preserve">경호학 </t>
    </r>
    <r>
      <rPr>
        <sz val="10"/>
        <color indexed="8"/>
        <rFont val="맑은 고딕"/>
        <family val="3"/>
        <charset val="129"/>
      </rPr>
      <t>Ⅱ</t>
    </r>
    <phoneticPr fontId="5" type="noConversion"/>
  </si>
  <si>
    <t>건강관리</t>
    <phoneticPr fontId="5" type="noConversion"/>
  </si>
  <si>
    <t>운동심리학</t>
    <phoneticPr fontId="5" type="noConversion"/>
  </si>
  <si>
    <t>스포츠의학</t>
    <phoneticPr fontId="5" type="noConversion"/>
  </si>
  <si>
    <t>대학생활과 인성Ⅱ</t>
    <phoneticPr fontId="5" type="noConversion"/>
  </si>
  <si>
    <t>경호응급처치</t>
    <phoneticPr fontId="5" type="noConversion"/>
  </si>
  <si>
    <t>의사소통능력</t>
    <phoneticPr fontId="5" type="noConversion"/>
  </si>
  <si>
    <t>선택</t>
    <phoneticPr fontId="5" type="noConversion"/>
  </si>
  <si>
    <t>정보능력</t>
    <phoneticPr fontId="5" type="noConversion"/>
  </si>
  <si>
    <t>경호정보보안관리</t>
    <phoneticPr fontId="5" type="noConversion"/>
  </si>
  <si>
    <t>하계훈련(문제해결능력)</t>
    <phoneticPr fontId="5" type="noConversion"/>
  </si>
  <si>
    <t>현장실습</t>
    <phoneticPr fontId="5" type="noConversion"/>
  </si>
  <si>
    <t>동계훈련(직업윤리)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</si>
</sst>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rgb="FF000000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rgb="FF000000"/>
      <name val="돋움"/>
      <family val="3"/>
      <charset val="129"/>
    </font>
    <font>
      <sz val="8"/>
      <name val="돋움"/>
      <family val="3"/>
      <charset val="129"/>
    </font>
    <font>
      <sz val="9"/>
      <color rgb="FF000000"/>
      <name val="맑은 고딕"/>
      <family val="3"/>
      <charset val="129"/>
      <scheme val="minor"/>
    </font>
    <font>
      <b/>
      <sz val="9"/>
      <color rgb="FF000000"/>
      <name val="맑은 고딕"/>
      <family val="3"/>
      <charset val="129"/>
      <scheme val="minor"/>
    </font>
    <font>
      <b/>
      <sz val="11"/>
      <color rgb="FF000000"/>
      <name val="맑은 고딕"/>
      <family val="3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11"/>
      <color indexed="8"/>
      <name val="굴림체"/>
      <family val="3"/>
      <charset val="129"/>
    </font>
    <font>
      <sz val="9"/>
      <color rgb="FF000000"/>
      <name val="돋움체"/>
      <family val="3"/>
      <charset val="129"/>
    </font>
    <font>
      <sz val="7.5"/>
      <color rgb="FF000000"/>
      <name val="돋움"/>
      <family val="3"/>
      <charset val="129"/>
    </font>
    <font>
      <sz val="7.5"/>
      <color rgb="FF000000"/>
      <name val="맑은 고딕"/>
      <family val="3"/>
      <charset val="129"/>
    </font>
    <font>
      <sz val="7"/>
      <color rgb="FF000000"/>
      <name val="돋움"/>
      <family val="3"/>
      <charset val="129"/>
    </font>
    <font>
      <sz val="7"/>
      <color rgb="FF000000"/>
      <name val="가는둥근제목체"/>
      <family val="3"/>
      <charset val="129"/>
    </font>
    <font>
      <b/>
      <sz val="7.5"/>
      <color rgb="FF000000"/>
      <name val="돋움"/>
      <family val="3"/>
      <charset val="129"/>
    </font>
    <font>
      <b/>
      <sz val="7.5"/>
      <color rgb="FF000000"/>
      <name val="맑은 고딕"/>
      <family val="3"/>
      <charset val="129"/>
    </font>
    <font>
      <b/>
      <sz val="7.5"/>
      <color rgb="FF000000"/>
      <name val="한컴바탕"/>
      <family val="1"/>
      <charset val="129"/>
    </font>
    <font>
      <sz val="7.5"/>
      <color rgb="FF000000"/>
      <name val="한컴바탕"/>
      <family val="1"/>
      <charset val="129"/>
    </font>
    <font>
      <b/>
      <sz val="10"/>
      <color rgb="FF000000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b/>
      <sz val="10"/>
      <color indexed="8"/>
      <name val="맑은 고딕"/>
      <family val="3"/>
      <charset val="129"/>
      <scheme val="major"/>
    </font>
    <font>
      <sz val="10"/>
      <color indexed="8"/>
      <name val="맑은 고딕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auto="1"/>
        <bgColor theme="3" tint="0.59996337778862885"/>
      </patternFill>
    </fill>
    <fill>
      <patternFill patternType="solid">
        <fgColor rgb="FFC1D6ED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FFFF00"/>
        <bgColor indexed="64"/>
      </patternFill>
    </fill>
  </fills>
  <borders count="79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 style="thick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ck">
        <color rgb="FF000000"/>
      </right>
      <top style="thin">
        <color rgb="FF000000"/>
      </top>
      <bottom/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</borders>
  <cellStyleXfs count="8">
    <xf numFmtId="0" fontId="0" fillId="0" borderId="0"/>
    <xf numFmtId="0" fontId="4" fillId="0" borderId="0"/>
    <xf numFmtId="0" fontId="9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264">
    <xf numFmtId="0" fontId="0" fillId="0" borderId="0" xfId="0"/>
    <xf numFmtId="0" fontId="6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9" fillId="0" borderId="0" xfId="2">
      <alignment vertical="center"/>
    </xf>
    <xf numFmtId="0" fontId="11" fillId="0" borderId="0" xfId="2" applyFont="1" applyFill="1" applyAlignment="1">
      <alignment vertical="center"/>
    </xf>
    <xf numFmtId="0" fontId="14" fillId="0" borderId="27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0" fontId="19" fillId="4" borderId="35" xfId="0" applyFont="1" applyFill="1" applyBorder="1" applyAlignment="1">
      <alignment horizontal="center" vertical="center" wrapText="1"/>
    </xf>
    <xf numFmtId="0" fontId="19" fillId="4" borderId="36" xfId="0" applyFont="1" applyFill="1" applyBorder="1" applyAlignment="1">
      <alignment horizontal="center" vertical="center" wrapText="1"/>
    </xf>
    <xf numFmtId="0" fontId="0" fillId="4" borderId="36" xfId="0" applyFill="1" applyBorder="1" applyAlignment="1">
      <alignment vertical="center" wrapText="1"/>
    </xf>
    <xf numFmtId="0" fontId="0" fillId="4" borderId="37" xfId="0" applyFill="1" applyBorder="1" applyAlignment="1">
      <alignment vertical="center" wrapText="1"/>
    </xf>
    <xf numFmtId="0" fontId="18" fillId="4" borderId="29" xfId="0" applyFont="1" applyFill="1" applyBorder="1" applyAlignment="1">
      <alignment horizontal="center" vertical="center" wrapText="1"/>
    </xf>
    <xf numFmtId="0" fontId="18" fillId="4" borderId="27" xfId="0" applyFont="1" applyFill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 wrapText="1"/>
    </xf>
    <xf numFmtId="0" fontId="0" fillId="0" borderId="37" xfId="0" applyBorder="1" applyAlignment="1">
      <alignment vertical="center" wrapText="1"/>
    </xf>
    <xf numFmtId="0" fontId="13" fillId="0" borderId="45" xfId="0" applyFont="1" applyBorder="1" applyAlignment="1">
      <alignment horizontal="center" vertical="center" wrapText="1"/>
    </xf>
    <xf numFmtId="0" fontId="14" fillId="0" borderId="45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0" fillId="0" borderId="36" xfId="0" applyBorder="1" applyAlignment="1">
      <alignment vertical="center" wrapText="1"/>
    </xf>
    <xf numFmtId="0" fontId="15" fillId="0" borderId="27" xfId="0" applyFont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14" fillId="0" borderId="54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vertical="center" wrapText="1"/>
    </xf>
    <xf numFmtId="0" fontId="21" fillId="0" borderId="5" xfId="0" applyFont="1" applyFill="1" applyBorder="1" applyAlignment="1">
      <alignment vertical="center" wrapText="1"/>
    </xf>
    <xf numFmtId="0" fontId="21" fillId="2" borderId="13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21" fillId="2" borderId="12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4" fillId="2" borderId="10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vertical="center"/>
    </xf>
    <xf numFmtId="0" fontId="21" fillId="2" borderId="15" xfId="0" applyFont="1" applyFill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5" xfId="0" applyFont="1" applyBorder="1" applyAlignment="1">
      <alignment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0" xfId="0" applyFont="1" applyBorder="1" applyAlignment="1">
      <alignment vertical="center" wrapText="1"/>
    </xf>
    <xf numFmtId="0" fontId="21" fillId="2" borderId="11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22" fillId="0" borderId="6" xfId="0" applyFont="1" applyBorder="1" applyAlignment="1">
      <alignment vertical="center" wrapText="1"/>
    </xf>
    <xf numFmtId="0" fontId="11" fillId="0" borderId="0" xfId="2" applyFont="1" applyFill="1" applyBorder="1" applyAlignment="1">
      <alignment vertical="center"/>
    </xf>
    <xf numFmtId="0" fontId="11" fillId="0" borderId="0" xfId="2" applyFont="1" applyFill="1" applyBorder="1" applyAlignment="1">
      <alignment horizontal="center" vertical="center"/>
    </xf>
    <xf numFmtId="0" fontId="1" fillId="0" borderId="0" xfId="5">
      <alignment vertical="center"/>
    </xf>
    <xf numFmtId="0" fontId="25" fillId="0" borderId="13" xfId="6" applyFont="1" applyBorder="1" applyAlignment="1">
      <alignment horizontal="center" vertical="center"/>
    </xf>
    <xf numFmtId="0" fontId="25" fillId="0" borderId="5" xfId="6" applyFont="1" applyBorder="1" applyAlignment="1">
      <alignment horizontal="center" vertical="center"/>
    </xf>
    <xf numFmtId="0" fontId="25" fillId="0" borderId="5" xfId="6" applyFont="1" applyBorder="1" applyAlignment="1">
      <alignment horizontal="center" vertical="center" shrinkToFit="1"/>
    </xf>
    <xf numFmtId="0" fontId="25" fillId="0" borderId="69" xfId="6" applyFont="1" applyBorder="1" applyAlignment="1">
      <alignment horizontal="center" vertical="center"/>
    </xf>
    <xf numFmtId="0" fontId="26" fillId="0" borderId="10" xfId="6" applyFont="1" applyBorder="1">
      <alignment vertical="center"/>
    </xf>
    <xf numFmtId="0" fontId="26" fillId="0" borderId="8" xfId="6" applyFont="1" applyBorder="1">
      <alignment vertical="center"/>
    </xf>
    <xf numFmtId="0" fontId="25" fillId="0" borderId="10" xfId="7" applyFont="1" applyBorder="1" applyAlignment="1">
      <alignment horizontal="center" vertical="center"/>
    </xf>
    <xf numFmtId="0" fontId="27" fillId="0" borderId="10" xfId="7" applyFont="1" applyBorder="1" applyAlignment="1">
      <alignment horizontal="center" vertical="center"/>
    </xf>
    <xf numFmtId="0" fontId="27" fillId="6" borderId="9" xfId="7" applyFont="1" applyFill="1" applyBorder="1" applyAlignment="1">
      <alignment vertical="center" wrapText="1"/>
    </xf>
    <xf numFmtId="0" fontId="27" fillId="6" borderId="5" xfId="7" applyFont="1" applyFill="1" applyBorder="1" applyAlignment="1">
      <alignment horizontal="center" vertical="center" wrapText="1"/>
    </xf>
    <xf numFmtId="0" fontId="27" fillId="6" borderId="10" xfId="7" applyFont="1" applyFill="1" applyBorder="1" applyAlignment="1">
      <alignment horizontal="center" vertical="center"/>
    </xf>
    <xf numFmtId="0" fontId="27" fillId="6" borderId="14" xfId="7" applyFont="1" applyFill="1" applyBorder="1" applyAlignment="1">
      <alignment vertical="center"/>
    </xf>
    <xf numFmtId="0" fontId="27" fillId="6" borderId="13" xfId="7" applyFont="1" applyFill="1" applyBorder="1" applyAlignment="1">
      <alignment vertical="center"/>
    </xf>
    <xf numFmtId="0" fontId="27" fillId="6" borderId="15" xfId="7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8" fillId="0" borderId="21" xfId="0" applyFont="1" applyFill="1" applyBorder="1" applyAlignment="1">
      <alignment vertical="center"/>
    </xf>
    <xf numFmtId="0" fontId="22" fillId="0" borderId="5" xfId="0" applyFont="1" applyBorder="1" applyAlignment="1">
      <alignment horizontal="left" vertical="center" wrapText="1"/>
    </xf>
    <xf numFmtId="0" fontId="21" fillId="2" borderId="25" xfId="0" applyFont="1" applyFill="1" applyBorder="1" applyAlignment="1">
      <alignment vertical="center" wrapText="1"/>
    </xf>
    <xf numFmtId="0" fontId="21" fillId="2" borderId="67" xfId="0" applyFont="1" applyFill="1" applyBorder="1" applyAlignment="1">
      <alignment vertical="center" wrapText="1"/>
    </xf>
    <xf numFmtId="0" fontId="25" fillId="0" borderId="5" xfId="6" applyFont="1" applyBorder="1" applyAlignment="1">
      <alignment horizontal="center" vertical="center"/>
    </xf>
    <xf numFmtId="0" fontId="25" fillId="0" borderId="69" xfId="6" applyFont="1" applyBorder="1" applyAlignment="1">
      <alignment horizontal="center" vertical="center"/>
    </xf>
    <xf numFmtId="0" fontId="25" fillId="0" borderId="17" xfId="6" applyFont="1" applyBorder="1" applyAlignment="1">
      <alignment horizontal="center" vertical="center"/>
    </xf>
    <xf numFmtId="0" fontId="25" fillId="0" borderId="8" xfId="6" applyFont="1" applyBorder="1" applyAlignment="1">
      <alignment horizontal="center" vertical="center"/>
    </xf>
    <xf numFmtId="0" fontId="25" fillId="0" borderId="9" xfId="6" applyFont="1" applyBorder="1" applyAlignment="1">
      <alignment horizontal="center" vertical="center"/>
    </xf>
    <xf numFmtId="0" fontId="25" fillId="0" borderId="25" xfId="6" applyFont="1" applyBorder="1" applyAlignment="1">
      <alignment horizontal="center" vertical="center"/>
    </xf>
    <xf numFmtId="0" fontId="25" fillId="0" borderId="7" xfId="6" applyFont="1" applyBorder="1" applyAlignment="1">
      <alignment horizontal="center" vertical="center"/>
    </xf>
    <xf numFmtId="0" fontId="26" fillId="0" borderId="18" xfId="6" applyFont="1" applyBorder="1" applyAlignment="1">
      <alignment horizontal="center" vertical="center"/>
    </xf>
    <xf numFmtId="0" fontId="25" fillId="0" borderId="5" xfId="6" applyFont="1" applyBorder="1" applyAlignment="1">
      <alignment horizontal="center" vertical="center"/>
    </xf>
    <xf numFmtId="0" fontId="26" fillId="0" borderId="18" xfId="6" applyFont="1" applyBorder="1" applyAlignment="1">
      <alignment horizontal="center" vertical="center"/>
    </xf>
    <xf numFmtId="0" fontId="25" fillId="0" borderId="24" xfId="6" applyFont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3" fillId="0" borderId="68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23" fillId="0" borderId="17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21" fillId="2" borderId="25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vertical="center"/>
    </xf>
    <xf numFmtId="0" fontId="21" fillId="2" borderId="3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vertical="center"/>
    </xf>
    <xf numFmtId="0" fontId="21" fillId="2" borderId="11" xfId="0" applyFont="1" applyFill="1" applyBorder="1" applyAlignment="1">
      <alignment horizontal="center" vertical="center" wrapText="1"/>
    </xf>
    <xf numFmtId="0" fontId="21" fillId="2" borderId="13" xfId="0" applyFont="1" applyFill="1" applyBorder="1" applyAlignment="1">
      <alignment horizontal="center" vertical="center" wrapText="1"/>
    </xf>
    <xf numFmtId="0" fontId="21" fillId="2" borderId="15" xfId="0" applyFont="1" applyFill="1" applyBorder="1" applyAlignment="1">
      <alignment horizontal="center" vertical="center" wrapText="1"/>
    </xf>
    <xf numFmtId="0" fontId="25" fillId="0" borderId="9" xfId="7" applyFont="1" applyBorder="1" applyAlignment="1">
      <alignment horizontal="center" vertical="center"/>
    </xf>
    <xf numFmtId="0" fontId="25" fillId="0" borderId="25" xfId="7" applyFont="1" applyBorder="1" applyAlignment="1">
      <alignment horizontal="center" vertical="center"/>
    </xf>
    <xf numFmtId="0" fontId="25" fillId="0" borderId="7" xfId="7" applyFont="1" applyBorder="1" applyAlignment="1">
      <alignment horizontal="center" vertical="center"/>
    </xf>
    <xf numFmtId="0" fontId="25" fillId="0" borderId="69" xfId="6" applyFont="1" applyBorder="1" applyAlignment="1">
      <alignment horizontal="center" vertical="center" shrinkToFit="1"/>
    </xf>
    <xf numFmtId="0" fontId="25" fillId="0" borderId="18" xfId="6" applyFont="1" applyBorder="1" applyAlignment="1">
      <alignment horizontal="center" vertical="center" shrinkToFit="1"/>
    </xf>
    <xf numFmtId="0" fontId="25" fillId="0" borderId="5" xfId="6" applyFont="1" applyBorder="1" applyAlignment="1">
      <alignment horizontal="center" vertical="center"/>
    </xf>
    <xf numFmtId="0" fontId="25" fillId="0" borderId="68" xfId="6" applyFont="1" applyBorder="1" applyAlignment="1">
      <alignment horizontal="center" vertical="center"/>
    </xf>
    <xf numFmtId="0" fontId="25" fillId="0" borderId="17" xfId="6" applyFont="1" applyBorder="1" applyAlignment="1">
      <alignment horizontal="center" vertical="center"/>
    </xf>
    <xf numFmtId="0" fontId="26" fillId="0" borderId="69" xfId="6" applyFont="1" applyBorder="1" applyAlignment="1">
      <alignment horizontal="center" vertical="center" wrapText="1"/>
    </xf>
    <xf numFmtId="0" fontId="26" fillId="0" borderId="18" xfId="6" applyFont="1" applyBorder="1" applyAlignment="1">
      <alignment horizontal="center" vertical="center" wrapText="1"/>
    </xf>
    <xf numFmtId="0" fontId="25" fillId="0" borderId="9" xfId="6" applyFont="1" applyBorder="1" applyAlignment="1">
      <alignment horizontal="center" vertical="center"/>
    </xf>
    <xf numFmtId="0" fontId="25" fillId="0" borderId="25" xfId="6" applyFont="1" applyBorder="1" applyAlignment="1">
      <alignment horizontal="center" vertical="center"/>
    </xf>
    <xf numFmtId="0" fontId="25" fillId="0" borderId="7" xfId="6" applyFont="1" applyBorder="1" applyAlignment="1">
      <alignment horizontal="center" vertical="center"/>
    </xf>
    <xf numFmtId="0" fontId="26" fillId="0" borderId="69" xfId="6" applyFont="1" applyBorder="1" applyAlignment="1">
      <alignment horizontal="center" vertical="center"/>
    </xf>
    <xf numFmtId="0" fontId="26" fillId="0" borderId="18" xfId="6" applyFont="1" applyBorder="1" applyAlignment="1">
      <alignment horizontal="center" vertical="center"/>
    </xf>
    <xf numFmtId="0" fontId="25" fillId="0" borderId="5" xfId="6" applyFont="1" applyBorder="1" applyAlignment="1">
      <alignment horizontal="center" vertical="center" wrapText="1"/>
    </xf>
    <xf numFmtId="0" fontId="27" fillId="6" borderId="14" xfId="7" applyFont="1" applyFill="1" applyBorder="1" applyAlignment="1">
      <alignment horizontal="center" vertical="center"/>
    </xf>
    <xf numFmtId="0" fontId="27" fillId="6" borderId="12" xfId="7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25" fillId="0" borderId="72" xfId="7" applyFont="1" applyBorder="1" applyAlignment="1">
      <alignment horizontal="center" vertical="center" wrapText="1"/>
    </xf>
    <xf numFmtId="0" fontId="25" fillId="0" borderId="26" xfId="7" applyFont="1" applyBorder="1" applyAlignment="1">
      <alignment horizontal="center" vertical="center"/>
    </xf>
    <xf numFmtId="0" fontId="25" fillId="0" borderId="73" xfId="7" applyFont="1" applyBorder="1" applyAlignment="1">
      <alignment horizontal="center" vertical="center"/>
    </xf>
    <xf numFmtId="0" fontId="25" fillId="0" borderId="19" xfId="7" applyFont="1" applyBorder="1" applyAlignment="1">
      <alignment horizontal="center" vertical="center"/>
    </xf>
    <xf numFmtId="0" fontId="27" fillId="6" borderId="72" xfId="7" applyFont="1" applyFill="1" applyBorder="1" applyAlignment="1">
      <alignment horizontal="center" vertical="center" wrapText="1"/>
    </xf>
    <xf numFmtId="0" fontId="27" fillId="6" borderId="26" xfId="7" applyFont="1" applyFill="1" applyBorder="1" applyAlignment="1">
      <alignment horizontal="center" vertical="center"/>
    </xf>
    <xf numFmtId="0" fontId="27" fillId="6" borderId="22" xfId="7" applyFont="1" applyFill="1" applyBorder="1" applyAlignment="1">
      <alignment horizontal="center" vertical="center"/>
    </xf>
    <xf numFmtId="0" fontId="27" fillId="6" borderId="23" xfId="7" applyFont="1" applyFill="1" applyBorder="1" applyAlignment="1">
      <alignment horizontal="center" vertical="center"/>
    </xf>
    <xf numFmtId="0" fontId="27" fillId="6" borderId="25" xfId="7" applyFont="1" applyFill="1" applyBorder="1" applyAlignment="1">
      <alignment horizontal="center" vertical="center"/>
    </xf>
    <xf numFmtId="0" fontId="27" fillId="6" borderId="7" xfId="7" applyFont="1" applyFill="1" applyBorder="1" applyAlignment="1">
      <alignment horizontal="center" vertical="center"/>
    </xf>
    <xf numFmtId="0" fontId="27" fillId="6" borderId="9" xfId="7" applyFont="1" applyFill="1" applyBorder="1" applyAlignment="1">
      <alignment horizontal="center" vertical="center" wrapText="1"/>
    </xf>
    <xf numFmtId="0" fontId="27" fillId="6" borderId="7" xfId="7" applyFont="1" applyFill="1" applyBorder="1" applyAlignment="1">
      <alignment horizontal="center" vertical="center" wrapText="1"/>
    </xf>
    <xf numFmtId="0" fontId="27" fillId="6" borderId="20" xfId="7" applyFont="1" applyFill="1" applyBorder="1" applyAlignment="1">
      <alignment horizontal="center" vertical="center"/>
    </xf>
    <xf numFmtId="0" fontId="25" fillId="0" borderId="6" xfId="6" applyFont="1" applyBorder="1" applyAlignment="1">
      <alignment horizontal="center" vertical="center"/>
    </xf>
    <xf numFmtId="0" fontId="25" fillId="0" borderId="71" xfId="7" applyFont="1" applyBorder="1" applyAlignment="1">
      <alignment horizontal="center" vertical="center"/>
    </xf>
    <xf numFmtId="0" fontId="25" fillId="0" borderId="67" xfId="7" applyFont="1" applyBorder="1" applyAlignment="1">
      <alignment horizontal="center" vertical="center"/>
    </xf>
    <xf numFmtId="0" fontId="25" fillId="0" borderId="6" xfId="7" applyFont="1" applyBorder="1" applyAlignment="1">
      <alignment horizontal="center" vertical="center"/>
    </xf>
    <xf numFmtId="0" fontId="25" fillId="0" borderId="5" xfId="7" applyFont="1" applyBorder="1" applyAlignment="1">
      <alignment horizontal="center" vertical="center"/>
    </xf>
    <xf numFmtId="0" fontId="25" fillId="0" borderId="9" xfId="6" applyFont="1" applyBorder="1" applyAlignment="1">
      <alignment horizontal="center" vertical="center" shrinkToFit="1"/>
    </xf>
    <xf numFmtId="0" fontId="25" fillId="0" borderId="25" xfId="6" applyFont="1" applyBorder="1" applyAlignment="1">
      <alignment horizontal="center" vertical="center" shrinkToFit="1"/>
    </xf>
    <xf numFmtId="0" fontId="25" fillId="0" borderId="7" xfId="6" applyFont="1" applyBorder="1" applyAlignment="1">
      <alignment horizontal="center" vertical="center" shrinkToFit="1"/>
    </xf>
    <xf numFmtId="0" fontId="26" fillId="0" borderId="8" xfId="6" applyFont="1" applyBorder="1" applyAlignment="1">
      <alignment horizontal="center" vertical="center"/>
    </xf>
    <xf numFmtId="0" fontId="25" fillId="0" borderId="68" xfId="6" applyFont="1" applyBorder="1" applyAlignment="1">
      <alignment horizontal="center" vertical="center" wrapText="1"/>
    </xf>
    <xf numFmtId="0" fontId="25" fillId="0" borderId="24" xfId="6" applyFont="1" applyBorder="1" applyAlignment="1">
      <alignment horizontal="center" vertical="center" wrapText="1"/>
    </xf>
    <xf numFmtId="0" fontId="25" fillId="0" borderId="17" xfId="6" applyFont="1" applyBorder="1" applyAlignment="1">
      <alignment horizontal="center" vertical="center" wrapText="1"/>
    </xf>
    <xf numFmtId="0" fontId="25" fillId="0" borderId="69" xfId="6" applyFont="1" applyBorder="1" applyAlignment="1">
      <alignment horizontal="center" vertical="center"/>
    </xf>
    <xf numFmtId="0" fontId="25" fillId="0" borderId="18" xfId="6" applyFont="1" applyBorder="1" applyAlignment="1">
      <alignment horizontal="center" vertical="center"/>
    </xf>
    <xf numFmtId="0" fontId="25" fillId="0" borderId="70" xfId="6" applyFont="1" applyBorder="1" applyAlignment="1">
      <alignment horizontal="center" vertical="center"/>
    </xf>
    <xf numFmtId="0" fontId="25" fillId="0" borderId="16" xfId="6" applyFont="1" applyBorder="1" applyAlignment="1">
      <alignment horizontal="center" vertical="center"/>
    </xf>
    <xf numFmtId="0" fontId="25" fillId="0" borderId="66" xfId="6" applyFont="1" applyBorder="1" applyAlignment="1">
      <alignment horizontal="center" vertical="center"/>
    </xf>
    <xf numFmtId="0" fontId="25" fillId="0" borderId="8" xfId="6" applyFont="1" applyBorder="1" applyAlignment="1">
      <alignment horizontal="center" vertical="center"/>
    </xf>
    <xf numFmtId="0" fontId="25" fillId="0" borderId="24" xfId="6" applyFont="1" applyBorder="1" applyAlignment="1">
      <alignment horizontal="center" vertical="center"/>
    </xf>
    <xf numFmtId="0" fontId="25" fillId="0" borderId="74" xfId="6" applyFont="1" applyBorder="1" applyAlignment="1">
      <alignment horizontal="center" vertical="center" wrapText="1"/>
    </xf>
    <xf numFmtId="0" fontId="25" fillId="0" borderId="75" xfId="6" applyFont="1" applyBorder="1" applyAlignment="1">
      <alignment horizontal="center" vertical="center"/>
    </xf>
    <xf numFmtId="0" fontId="25" fillId="0" borderId="3" xfId="6" applyFont="1" applyBorder="1" applyAlignment="1">
      <alignment horizontal="center" vertical="center"/>
    </xf>
    <xf numFmtId="0" fontId="25" fillId="0" borderId="4" xfId="6" applyFont="1" applyBorder="1" applyAlignment="1">
      <alignment horizontal="center" vertical="center"/>
    </xf>
    <xf numFmtId="0" fontId="25" fillId="0" borderId="10" xfId="6" applyFont="1" applyBorder="1" applyAlignment="1">
      <alignment horizontal="center" vertical="center"/>
    </xf>
    <xf numFmtId="0" fontId="25" fillId="0" borderId="15" xfId="6" applyFont="1" applyBorder="1" applyAlignment="1">
      <alignment horizontal="center" vertical="center"/>
    </xf>
    <xf numFmtId="0" fontId="25" fillId="0" borderId="13" xfId="6" applyFont="1" applyBorder="1" applyAlignment="1">
      <alignment horizontal="center" vertical="center"/>
    </xf>
    <xf numFmtId="0" fontId="6" fillId="0" borderId="21" xfId="0" applyFont="1" applyFill="1" applyBorder="1" applyAlignment="1">
      <alignment horizontal="left" vertical="center"/>
    </xf>
    <xf numFmtId="0" fontId="25" fillId="0" borderId="2" xfId="6" applyFont="1" applyBorder="1" applyAlignment="1">
      <alignment horizontal="center" vertical="center"/>
    </xf>
    <xf numFmtId="0" fontId="25" fillId="0" borderId="11" xfId="6" applyFont="1" applyBorder="1" applyAlignment="1">
      <alignment horizontal="center" vertical="center"/>
    </xf>
    <xf numFmtId="0" fontId="25" fillId="0" borderId="1" xfId="6" applyFont="1" applyBorder="1" applyAlignment="1">
      <alignment horizontal="center" vertical="center"/>
    </xf>
    <xf numFmtId="0" fontId="25" fillId="0" borderId="1" xfId="6" applyFont="1" applyBorder="1" applyAlignment="1">
      <alignment horizontal="center" vertical="center" wrapText="1"/>
    </xf>
    <xf numFmtId="0" fontId="25" fillId="0" borderId="13" xfId="6" applyFont="1" applyBorder="1" applyAlignment="1">
      <alignment horizontal="center" vertical="center" wrapText="1"/>
    </xf>
    <xf numFmtId="0" fontId="25" fillId="0" borderId="76" xfId="6" applyFont="1" applyBorder="1" applyAlignment="1">
      <alignment horizontal="center" vertical="center"/>
    </xf>
    <xf numFmtId="0" fontId="25" fillId="0" borderId="77" xfId="6" applyFont="1" applyBorder="1" applyAlignment="1">
      <alignment horizontal="center" vertical="center"/>
    </xf>
    <xf numFmtId="0" fontId="25" fillId="0" borderId="78" xfId="6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wrapText="1"/>
    </xf>
    <xf numFmtId="0" fontId="14" fillId="0" borderId="46" xfId="0" applyFont="1" applyBorder="1" applyAlignment="1">
      <alignment horizontal="center" vertical="center" wrapText="1"/>
    </xf>
    <xf numFmtId="0" fontId="14" fillId="0" borderId="47" xfId="0" applyFont="1" applyBorder="1" applyAlignment="1">
      <alignment horizontal="center" vertical="center" wrapText="1"/>
    </xf>
    <xf numFmtId="0" fontId="14" fillId="0" borderId="48" xfId="0" applyFont="1" applyBorder="1" applyAlignment="1">
      <alignment horizontal="center" vertical="center" wrapText="1"/>
    </xf>
    <xf numFmtId="0" fontId="14" fillId="0" borderId="49" xfId="0" applyFont="1" applyBorder="1" applyAlignment="1">
      <alignment horizontal="center" vertical="center" wrapText="1"/>
    </xf>
    <xf numFmtId="0" fontId="14" fillId="0" borderId="50" xfId="0" applyFont="1" applyBorder="1" applyAlignment="1">
      <alignment horizontal="center" vertical="center" wrapText="1"/>
    </xf>
    <xf numFmtId="0" fontId="14" fillId="0" borderId="51" xfId="0" applyFont="1" applyBorder="1" applyAlignment="1">
      <alignment horizontal="center" vertical="center" wrapText="1"/>
    </xf>
    <xf numFmtId="0" fontId="14" fillId="0" borderId="63" xfId="0" applyFont="1" applyBorder="1" applyAlignment="1">
      <alignment horizontal="center" vertical="center" wrapText="1"/>
    </xf>
    <xf numFmtId="0" fontId="14" fillId="0" borderId="64" xfId="0" applyFont="1" applyBorder="1" applyAlignment="1">
      <alignment horizontal="center" vertical="center" wrapText="1"/>
    </xf>
    <xf numFmtId="0" fontId="14" fillId="0" borderId="62" xfId="0" applyFont="1" applyBorder="1" applyAlignment="1">
      <alignment horizontal="center" vertical="center" wrapText="1"/>
    </xf>
    <xf numFmtId="0" fontId="14" fillId="0" borderId="59" xfId="0" applyFont="1" applyBorder="1" applyAlignment="1">
      <alignment horizontal="center" vertical="center" wrapText="1"/>
    </xf>
    <xf numFmtId="0" fontId="14" fillId="0" borderId="65" xfId="0" applyFont="1" applyBorder="1" applyAlignment="1">
      <alignment horizontal="center" vertical="center" wrapText="1"/>
    </xf>
    <xf numFmtId="0" fontId="14" fillId="0" borderId="54" xfId="0" applyFont="1" applyBorder="1" applyAlignment="1">
      <alignment horizontal="center" vertical="center" wrapText="1"/>
    </xf>
    <xf numFmtId="0" fontId="20" fillId="0" borderId="59" xfId="0" applyFont="1" applyBorder="1" applyAlignment="1">
      <alignment horizontal="center" vertical="center" wrapText="1"/>
    </xf>
    <xf numFmtId="0" fontId="20" fillId="0" borderId="60" xfId="0" applyFont="1" applyBorder="1" applyAlignment="1">
      <alignment horizontal="center" vertical="center" wrapText="1"/>
    </xf>
    <xf numFmtId="0" fontId="14" fillId="0" borderId="55" xfId="0" applyFont="1" applyBorder="1" applyAlignment="1">
      <alignment horizontal="center" vertical="center" wrapText="1"/>
    </xf>
    <xf numFmtId="0" fontId="14" fillId="0" borderId="57" xfId="0" applyFont="1" applyBorder="1" applyAlignment="1">
      <alignment horizontal="center" vertical="center" wrapText="1"/>
    </xf>
    <xf numFmtId="0" fontId="14" fillId="0" borderId="58" xfId="0" applyFont="1" applyBorder="1" applyAlignment="1">
      <alignment horizontal="center" vertical="center" wrapText="1"/>
    </xf>
    <xf numFmtId="0" fontId="14" fillId="0" borderId="61" xfId="0" applyFont="1" applyBorder="1" applyAlignment="1">
      <alignment horizontal="center" vertical="center" wrapText="1"/>
    </xf>
    <xf numFmtId="0" fontId="13" fillId="0" borderId="54" xfId="0" applyFont="1" applyBorder="1" applyAlignment="1">
      <alignment horizontal="center" vertical="center" wrapText="1"/>
    </xf>
    <xf numFmtId="0" fontId="14" fillId="0" borderId="56" xfId="0" applyFont="1" applyBorder="1" applyAlignment="1">
      <alignment horizontal="center" vertical="center" wrapText="1"/>
    </xf>
    <xf numFmtId="0" fontId="14" fillId="5" borderId="53" xfId="0" applyFont="1" applyFill="1" applyBorder="1" applyAlignment="1">
      <alignment horizontal="center" vertical="center" wrapText="1"/>
    </xf>
    <xf numFmtId="0" fontId="14" fillId="5" borderId="30" xfId="0" applyFont="1" applyFill="1" applyBorder="1" applyAlignment="1">
      <alignment horizontal="center" vertical="center" wrapText="1"/>
    </xf>
    <xf numFmtId="0" fontId="14" fillId="5" borderId="54" xfId="0" applyFont="1" applyFill="1" applyBorder="1" applyAlignment="1">
      <alignment horizontal="center" vertical="center" wrapText="1"/>
    </xf>
    <xf numFmtId="0" fontId="14" fillId="0" borderId="53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37" xfId="0" applyFont="1" applyBorder="1" applyAlignment="1">
      <alignment horizontal="center" vertical="center" wrapText="1"/>
    </xf>
    <xf numFmtId="0" fontId="14" fillId="0" borderId="44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 wrapText="1"/>
    </xf>
    <xf numFmtId="0" fontId="20" fillId="0" borderId="37" xfId="0" applyFont="1" applyBorder="1" applyAlignment="1">
      <alignment horizontal="center" vertical="center" wrapText="1"/>
    </xf>
    <xf numFmtId="0" fontId="13" fillId="0" borderId="52" xfId="0" applyFont="1" applyBorder="1" applyAlignment="1">
      <alignment horizontal="center" vertical="center" wrapText="1"/>
    </xf>
    <xf numFmtId="0" fontId="13" fillId="0" borderId="43" xfId="0" applyFont="1" applyBorder="1" applyAlignment="1">
      <alignment horizontal="center" vertical="center" wrapText="1"/>
    </xf>
    <xf numFmtId="0" fontId="13" fillId="0" borderId="46" xfId="0" applyFont="1" applyBorder="1" applyAlignment="1">
      <alignment horizontal="center" vertical="center" wrapText="1"/>
    </xf>
    <xf numFmtId="0" fontId="13" fillId="0" borderId="47" xfId="0" applyFont="1" applyBorder="1" applyAlignment="1">
      <alignment horizontal="center" vertical="center" wrapText="1"/>
    </xf>
    <xf numFmtId="0" fontId="13" fillId="0" borderId="48" xfId="0" applyFont="1" applyBorder="1" applyAlignment="1">
      <alignment horizontal="center" vertical="center" wrapText="1"/>
    </xf>
    <xf numFmtId="0" fontId="13" fillId="0" borderId="49" xfId="0" applyFont="1" applyBorder="1" applyAlignment="1">
      <alignment horizontal="center" vertical="center" wrapText="1"/>
    </xf>
    <xf numFmtId="0" fontId="13" fillId="0" borderId="50" xfId="0" applyFont="1" applyBorder="1" applyAlignment="1">
      <alignment horizontal="center" vertical="center" wrapText="1"/>
    </xf>
    <xf numFmtId="0" fontId="13" fillId="0" borderId="51" xfId="0" applyFont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 wrapText="1"/>
    </xf>
    <xf numFmtId="0" fontId="16" fillId="0" borderId="30" xfId="0" applyFont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18" fillId="4" borderId="32" xfId="0" applyFont="1" applyFill="1" applyBorder="1" applyAlignment="1">
      <alignment horizontal="center" vertical="center" wrapText="1"/>
    </xf>
    <xf numFmtId="0" fontId="18" fillId="4" borderId="33" xfId="0" applyFont="1" applyFill="1" applyBorder="1" applyAlignment="1">
      <alignment horizontal="center" vertical="center" wrapText="1"/>
    </xf>
    <xf numFmtId="0" fontId="18" fillId="4" borderId="34" xfId="0" applyFont="1" applyFill="1" applyBorder="1" applyAlignment="1">
      <alignment horizontal="center" vertical="center" wrapText="1"/>
    </xf>
    <xf numFmtId="0" fontId="18" fillId="4" borderId="35" xfId="0" applyFont="1" applyFill="1" applyBorder="1" applyAlignment="1">
      <alignment horizontal="center" vertical="center" wrapText="1"/>
    </xf>
    <xf numFmtId="0" fontId="18" fillId="4" borderId="36" xfId="0" applyFont="1" applyFill="1" applyBorder="1" applyAlignment="1">
      <alignment horizontal="center" vertical="center" wrapText="1"/>
    </xf>
    <xf numFmtId="0" fontId="18" fillId="4" borderId="37" xfId="0" applyFont="1" applyFill="1" applyBorder="1" applyAlignment="1">
      <alignment horizontal="center" vertical="center" wrapText="1"/>
    </xf>
    <xf numFmtId="0" fontId="19" fillId="4" borderId="35" xfId="0" applyFont="1" applyFill="1" applyBorder="1" applyAlignment="1">
      <alignment horizontal="center" vertical="center" wrapText="1"/>
    </xf>
    <xf numFmtId="0" fontId="19" fillId="4" borderId="36" xfId="0" applyFont="1" applyFill="1" applyBorder="1" applyAlignment="1">
      <alignment horizontal="center" vertical="center" wrapText="1"/>
    </xf>
    <xf numFmtId="0" fontId="19" fillId="4" borderId="37" xfId="0" applyFont="1" applyFill="1" applyBorder="1" applyAlignment="1">
      <alignment horizontal="center" vertical="center" wrapText="1"/>
    </xf>
    <xf numFmtId="0" fontId="17" fillId="4" borderId="38" xfId="0" applyFont="1" applyFill="1" applyBorder="1" applyAlignment="1">
      <alignment horizontal="center" vertical="center" wrapText="1"/>
    </xf>
    <xf numFmtId="0" fontId="17" fillId="4" borderId="39" xfId="0" applyFont="1" applyFill="1" applyBorder="1" applyAlignment="1">
      <alignment horizontal="center" vertical="center" wrapText="1"/>
    </xf>
    <xf numFmtId="0" fontId="17" fillId="4" borderId="40" xfId="0" applyFont="1" applyFill="1" applyBorder="1" applyAlignment="1">
      <alignment horizontal="center" vertical="center" wrapText="1"/>
    </xf>
    <xf numFmtId="0" fontId="18" fillId="4" borderId="41" xfId="0" applyFont="1" applyFill="1" applyBorder="1" applyAlignment="1">
      <alignment horizontal="center" vertical="center" wrapText="1"/>
    </xf>
    <xf numFmtId="0" fontId="18" fillId="4" borderId="42" xfId="0" applyFont="1" applyFill="1" applyBorder="1" applyAlignment="1">
      <alignment horizontal="center" vertical="center" wrapText="1"/>
    </xf>
    <xf numFmtId="0" fontId="18" fillId="4" borderId="43" xfId="0" applyFont="1" applyFill="1" applyBorder="1" applyAlignment="1">
      <alignment horizontal="center" vertical="center" wrapText="1"/>
    </xf>
    <xf numFmtId="0" fontId="18" fillId="4" borderId="29" xfId="0" applyFont="1" applyFill="1" applyBorder="1" applyAlignment="1">
      <alignment horizontal="center" vertical="center" wrapText="1"/>
    </xf>
    <xf numFmtId="0" fontId="18" fillId="4" borderId="30" xfId="0" applyFont="1" applyFill="1" applyBorder="1" applyAlignment="1">
      <alignment horizontal="center" vertical="center" wrapText="1"/>
    </xf>
    <xf numFmtId="0" fontId="18" fillId="4" borderId="31" xfId="0" applyFont="1" applyFill="1" applyBorder="1" applyAlignment="1">
      <alignment horizontal="center" vertical="center" wrapText="1"/>
    </xf>
    <xf numFmtId="0" fontId="18" fillId="4" borderId="28" xfId="0" applyFont="1" applyFill="1" applyBorder="1" applyAlignment="1">
      <alignment horizontal="center" vertical="center" wrapText="1"/>
    </xf>
  </cellXfs>
  <cellStyles count="8">
    <cellStyle name="표준" xfId="0" builtinId="0"/>
    <cellStyle name="표준 2" xfId="1"/>
    <cellStyle name="표준 3" xfId="3"/>
    <cellStyle name="표준 3 2" xfId="5"/>
    <cellStyle name="표준 4" xfId="4"/>
    <cellStyle name="표준_신구교과목대비표(전자정보통신)" xfId="7"/>
    <cellStyle name="표준_신구교과목대비표(컴퓨터정보전공)" xfId="6"/>
    <cellStyle name="표준_전자정보통신" xfId="2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45"/>
  <sheetViews>
    <sheetView view="pageBreakPreview" zoomScale="90" zoomScaleNormal="84" zoomScaleSheetLayoutView="90" workbookViewId="0">
      <selection activeCell="K26" sqref="K26"/>
    </sheetView>
  </sheetViews>
  <sheetFormatPr defaultColWidth="8.88671875" defaultRowHeight="17.100000000000001" customHeight="1"/>
  <cols>
    <col min="1" max="1" width="7.21875" style="1" customWidth="1"/>
    <col min="2" max="2" width="4" style="1" bestFit="1" customWidth="1"/>
    <col min="3" max="3" width="6.44140625" style="1" customWidth="1"/>
    <col min="4" max="4" width="20" style="1" bestFit="1" customWidth="1"/>
    <col min="5" max="5" width="5.77734375" style="1" customWidth="1"/>
    <col min="6" max="6" width="4.77734375" style="1" customWidth="1"/>
    <col min="7" max="21" width="4.21875" style="1" customWidth="1"/>
    <col min="22" max="16384" width="8.88671875" style="1"/>
  </cols>
  <sheetData>
    <row r="1" spans="1:56" s="3" customFormat="1" ht="25.5" customHeight="1" thickBot="1">
      <c r="A1" s="86" t="s">
        <v>182</v>
      </c>
      <c r="B1" s="86"/>
      <c r="C1" s="85"/>
      <c r="D1" s="85"/>
      <c r="E1" s="85"/>
      <c r="F1" s="85"/>
      <c r="G1" s="85"/>
      <c r="H1" s="85"/>
      <c r="I1" s="85"/>
      <c r="J1" s="1"/>
      <c r="K1" s="1"/>
      <c r="L1" s="1"/>
      <c r="M1" s="1"/>
      <c r="N1" s="1"/>
      <c r="O1" s="41"/>
      <c r="P1" s="114" t="s">
        <v>26</v>
      </c>
      <c r="Q1" s="114"/>
      <c r="R1" s="114"/>
      <c r="S1" s="114"/>
      <c r="T1" s="114"/>
      <c r="U1" s="114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</row>
    <row r="2" spans="1:56" s="4" customFormat="1" ht="17.100000000000001" customHeight="1">
      <c r="A2" s="102" t="s">
        <v>0</v>
      </c>
      <c r="B2" s="103"/>
      <c r="C2" s="103" t="s">
        <v>13</v>
      </c>
      <c r="D2" s="103" t="s">
        <v>1</v>
      </c>
      <c r="E2" s="103" t="s">
        <v>152</v>
      </c>
      <c r="F2" s="115" t="s">
        <v>144</v>
      </c>
      <c r="G2" s="102" t="s">
        <v>2</v>
      </c>
      <c r="H2" s="103"/>
      <c r="I2" s="103"/>
      <c r="J2" s="103"/>
      <c r="K2" s="103"/>
      <c r="L2" s="115"/>
      <c r="M2" s="102" t="s">
        <v>3</v>
      </c>
      <c r="N2" s="116"/>
      <c r="O2" s="103"/>
      <c r="P2" s="103"/>
      <c r="Q2" s="103"/>
      <c r="R2" s="115"/>
      <c r="S2" s="117" t="s">
        <v>4</v>
      </c>
      <c r="T2" s="103"/>
      <c r="U2" s="115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</row>
    <row r="3" spans="1:56" s="4" customFormat="1" ht="17.100000000000001" customHeight="1">
      <c r="A3" s="104"/>
      <c r="B3" s="105"/>
      <c r="C3" s="105"/>
      <c r="D3" s="105"/>
      <c r="E3" s="105"/>
      <c r="F3" s="118"/>
      <c r="G3" s="104" t="s">
        <v>5</v>
      </c>
      <c r="H3" s="105"/>
      <c r="I3" s="105"/>
      <c r="J3" s="105" t="s">
        <v>6</v>
      </c>
      <c r="K3" s="105"/>
      <c r="L3" s="118"/>
      <c r="M3" s="104" t="s">
        <v>5</v>
      </c>
      <c r="N3" s="119"/>
      <c r="O3" s="105"/>
      <c r="P3" s="105" t="s">
        <v>6</v>
      </c>
      <c r="Q3" s="105"/>
      <c r="R3" s="118"/>
      <c r="S3" s="113"/>
      <c r="T3" s="105"/>
      <c r="U3" s="118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</row>
    <row r="4" spans="1:56" s="6" customFormat="1" ht="17.100000000000001" customHeight="1">
      <c r="A4" s="104"/>
      <c r="B4" s="105"/>
      <c r="C4" s="105"/>
      <c r="D4" s="105"/>
      <c r="E4" s="105"/>
      <c r="F4" s="118"/>
      <c r="G4" s="61" t="s">
        <v>7</v>
      </c>
      <c r="H4" s="42" t="s">
        <v>8</v>
      </c>
      <c r="I4" s="42" t="s">
        <v>9</v>
      </c>
      <c r="J4" s="42" t="s">
        <v>7</v>
      </c>
      <c r="K4" s="42" t="s">
        <v>8</v>
      </c>
      <c r="L4" s="43" t="s">
        <v>9</v>
      </c>
      <c r="M4" s="61" t="s">
        <v>7</v>
      </c>
      <c r="N4" s="42" t="s">
        <v>8</v>
      </c>
      <c r="O4" s="42" t="s">
        <v>9</v>
      </c>
      <c r="P4" s="42" t="s">
        <v>7</v>
      </c>
      <c r="Q4" s="42" t="s">
        <v>8</v>
      </c>
      <c r="R4" s="43" t="s">
        <v>9</v>
      </c>
      <c r="S4" s="52" t="s">
        <v>7</v>
      </c>
      <c r="T4" s="42" t="s">
        <v>8</v>
      </c>
      <c r="U4" s="43" t="s">
        <v>9</v>
      </c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</row>
    <row r="5" spans="1:56" s="6" customFormat="1" ht="17.100000000000001" customHeight="1">
      <c r="A5" s="101" t="s">
        <v>147</v>
      </c>
      <c r="B5" s="106" t="s">
        <v>145</v>
      </c>
      <c r="C5" s="44"/>
      <c r="D5" s="87" t="s">
        <v>27</v>
      </c>
      <c r="E5" s="45" t="s">
        <v>61</v>
      </c>
      <c r="F5" s="46"/>
      <c r="G5" s="62">
        <v>1</v>
      </c>
      <c r="H5" s="59">
        <v>1</v>
      </c>
      <c r="I5" s="59">
        <v>0</v>
      </c>
      <c r="J5" s="59"/>
      <c r="K5" s="59"/>
      <c r="L5" s="63"/>
      <c r="M5" s="62"/>
      <c r="N5" s="59"/>
      <c r="O5" s="59"/>
      <c r="P5" s="59"/>
      <c r="Q5" s="59"/>
      <c r="R5" s="63"/>
      <c r="S5" s="66">
        <f>SUM(G5,J5,M5,P5)</f>
        <v>1</v>
      </c>
      <c r="T5" s="45">
        <f t="shared" ref="T5:U5" si="0">SUM(H5,K5,N5,Q5)</f>
        <v>1</v>
      </c>
      <c r="U5" s="46">
        <f t="shared" si="0"/>
        <v>0</v>
      </c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</row>
    <row r="6" spans="1:56" s="6" customFormat="1" ht="17.100000000000001" customHeight="1">
      <c r="A6" s="101"/>
      <c r="B6" s="106"/>
      <c r="C6" s="47"/>
      <c r="D6" s="87" t="s">
        <v>256</v>
      </c>
      <c r="E6" s="45" t="s">
        <v>61</v>
      </c>
      <c r="F6" s="46"/>
      <c r="G6" s="62"/>
      <c r="H6" s="59"/>
      <c r="I6" s="59"/>
      <c r="J6" s="59">
        <v>1</v>
      </c>
      <c r="K6" s="59">
        <v>1</v>
      </c>
      <c r="L6" s="63">
        <v>0</v>
      </c>
      <c r="M6" s="62"/>
      <c r="N6" s="59"/>
      <c r="O6" s="59"/>
      <c r="P6" s="59"/>
      <c r="Q6" s="59"/>
      <c r="R6" s="63"/>
      <c r="S6" s="66">
        <f t="shared" ref="S6:S11" si="1">SUM(G6,J6,M6,P6)</f>
        <v>1</v>
      </c>
      <c r="T6" s="45">
        <f t="shared" ref="T6:T11" si="2">SUM(H6,K6,N6,Q6)</f>
        <v>1</v>
      </c>
      <c r="U6" s="46">
        <f t="shared" ref="U6:U11" si="3">SUM(I6,L6,O6,R6)</f>
        <v>0</v>
      </c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</row>
    <row r="7" spans="1:56" s="5" customFormat="1" ht="17.100000000000001" customHeight="1">
      <c r="A7" s="101"/>
      <c r="B7" s="106" t="s">
        <v>146</v>
      </c>
      <c r="C7" s="47"/>
      <c r="D7" s="87" t="s">
        <v>29</v>
      </c>
      <c r="E7" s="45" t="s">
        <v>62</v>
      </c>
      <c r="F7" s="46"/>
      <c r="G7" s="62">
        <v>2</v>
      </c>
      <c r="H7" s="59">
        <v>1</v>
      </c>
      <c r="I7" s="59">
        <v>2</v>
      </c>
      <c r="J7" s="59"/>
      <c r="K7" s="59"/>
      <c r="L7" s="63"/>
      <c r="M7" s="62"/>
      <c r="N7" s="59"/>
      <c r="O7" s="59"/>
      <c r="P7" s="59"/>
      <c r="Q7" s="59"/>
      <c r="R7" s="63"/>
      <c r="S7" s="66">
        <f t="shared" si="1"/>
        <v>2</v>
      </c>
      <c r="T7" s="45">
        <f t="shared" si="2"/>
        <v>1</v>
      </c>
      <c r="U7" s="46">
        <f t="shared" si="3"/>
        <v>2</v>
      </c>
    </row>
    <row r="8" spans="1:56" s="5" customFormat="1" ht="17.100000000000001" customHeight="1">
      <c r="A8" s="101"/>
      <c r="B8" s="106"/>
      <c r="C8" s="47"/>
      <c r="D8" s="87" t="s">
        <v>190</v>
      </c>
      <c r="E8" s="45" t="s">
        <v>62</v>
      </c>
      <c r="F8" s="46"/>
      <c r="G8" s="62"/>
      <c r="H8" s="59"/>
      <c r="I8" s="59"/>
      <c r="J8" s="59">
        <v>2</v>
      </c>
      <c r="K8" s="59">
        <v>2</v>
      </c>
      <c r="L8" s="63">
        <v>0</v>
      </c>
      <c r="M8" s="62"/>
      <c r="N8" s="59"/>
      <c r="O8" s="59"/>
      <c r="P8" s="59"/>
      <c r="Q8" s="59"/>
      <c r="R8" s="63"/>
      <c r="S8" s="66">
        <f t="shared" si="1"/>
        <v>2</v>
      </c>
      <c r="T8" s="45">
        <f t="shared" si="2"/>
        <v>2</v>
      </c>
      <c r="U8" s="46">
        <f t="shared" si="3"/>
        <v>0</v>
      </c>
    </row>
    <row r="9" spans="1:56" ht="17.100000000000001" customHeight="1">
      <c r="A9" s="101"/>
      <c r="B9" s="106"/>
      <c r="C9" s="44"/>
      <c r="D9" s="87" t="s">
        <v>31</v>
      </c>
      <c r="E9" s="45" t="s">
        <v>62</v>
      </c>
      <c r="F9" s="46"/>
      <c r="G9" s="62"/>
      <c r="H9" s="59"/>
      <c r="I9" s="59"/>
      <c r="J9" s="59"/>
      <c r="K9" s="59"/>
      <c r="L9" s="63"/>
      <c r="M9" s="62">
        <v>2</v>
      </c>
      <c r="N9" s="59">
        <v>1</v>
      </c>
      <c r="O9" s="59">
        <v>2</v>
      </c>
      <c r="P9" s="59"/>
      <c r="Q9" s="59"/>
      <c r="R9" s="63"/>
      <c r="S9" s="66">
        <f t="shared" si="1"/>
        <v>2</v>
      </c>
      <c r="T9" s="45">
        <f t="shared" si="2"/>
        <v>1</v>
      </c>
      <c r="U9" s="46">
        <f t="shared" si="3"/>
        <v>2</v>
      </c>
    </row>
    <row r="10" spans="1:56" ht="17.100000000000001" customHeight="1">
      <c r="A10" s="101"/>
      <c r="B10" s="105" t="s">
        <v>151</v>
      </c>
      <c r="C10" s="105"/>
      <c r="D10" s="105"/>
      <c r="E10" s="42"/>
      <c r="F10" s="43"/>
      <c r="G10" s="61">
        <f>SUM(G5:G9)</f>
        <v>3</v>
      </c>
      <c r="H10" s="42">
        <f t="shared" ref="H10:U10" si="4">SUM(H5:H9)</f>
        <v>2</v>
      </c>
      <c r="I10" s="42">
        <f t="shared" si="4"/>
        <v>2</v>
      </c>
      <c r="J10" s="42">
        <f t="shared" si="4"/>
        <v>3</v>
      </c>
      <c r="K10" s="42">
        <f t="shared" si="4"/>
        <v>3</v>
      </c>
      <c r="L10" s="43">
        <f t="shared" si="4"/>
        <v>0</v>
      </c>
      <c r="M10" s="61">
        <f t="shared" si="4"/>
        <v>2</v>
      </c>
      <c r="N10" s="42">
        <f t="shared" si="4"/>
        <v>1</v>
      </c>
      <c r="O10" s="42">
        <f t="shared" si="4"/>
        <v>2</v>
      </c>
      <c r="P10" s="42">
        <f t="shared" si="4"/>
        <v>0</v>
      </c>
      <c r="Q10" s="42">
        <f t="shared" si="4"/>
        <v>0</v>
      </c>
      <c r="R10" s="43">
        <f t="shared" si="4"/>
        <v>0</v>
      </c>
      <c r="S10" s="52">
        <f t="shared" si="4"/>
        <v>8</v>
      </c>
      <c r="T10" s="42">
        <f t="shared" si="4"/>
        <v>6</v>
      </c>
      <c r="U10" s="43">
        <f t="shared" si="4"/>
        <v>4</v>
      </c>
    </row>
    <row r="11" spans="1:56" ht="17.100000000000001" customHeight="1">
      <c r="A11" s="101" t="s">
        <v>148</v>
      </c>
      <c r="B11" s="108" t="s">
        <v>145</v>
      </c>
      <c r="C11" s="44"/>
      <c r="D11" s="87" t="s">
        <v>257</v>
      </c>
      <c r="E11" s="44" t="s">
        <v>61</v>
      </c>
      <c r="F11" s="46"/>
      <c r="G11" s="62">
        <v>3</v>
      </c>
      <c r="H11" s="59">
        <v>1</v>
      </c>
      <c r="I11" s="59">
        <v>2</v>
      </c>
      <c r="J11" s="59"/>
      <c r="K11" s="59"/>
      <c r="L11" s="63"/>
      <c r="M11" s="67"/>
      <c r="N11" s="60"/>
      <c r="O11" s="60"/>
      <c r="P11" s="59"/>
      <c r="Q11" s="59"/>
      <c r="R11" s="63"/>
      <c r="S11" s="66">
        <f t="shared" si="1"/>
        <v>3</v>
      </c>
      <c r="T11" s="45">
        <f t="shared" si="2"/>
        <v>1</v>
      </c>
      <c r="U11" s="46">
        <f t="shared" si="3"/>
        <v>2</v>
      </c>
    </row>
    <row r="12" spans="1:56" ht="17.100000000000001" customHeight="1">
      <c r="A12" s="101"/>
      <c r="B12" s="109"/>
      <c r="C12" s="44"/>
      <c r="D12" s="87" t="s">
        <v>33</v>
      </c>
      <c r="E12" s="44" t="s">
        <v>62</v>
      </c>
      <c r="F12" s="54"/>
      <c r="G12" s="62"/>
      <c r="H12" s="59"/>
      <c r="I12" s="59"/>
      <c r="J12" s="59"/>
      <c r="K12" s="59"/>
      <c r="L12" s="63"/>
      <c r="M12" s="62">
        <v>3</v>
      </c>
      <c r="N12" s="59">
        <v>1</v>
      </c>
      <c r="O12" s="59">
        <v>2</v>
      </c>
      <c r="P12" s="60"/>
      <c r="Q12" s="60"/>
      <c r="R12" s="64"/>
      <c r="S12" s="66">
        <f t="shared" ref="S12:S43" si="5">SUM(G12,J12,M12,P12)</f>
        <v>3</v>
      </c>
      <c r="T12" s="45">
        <f t="shared" ref="T12:T43" si="6">SUM(H12,K12,N12,Q12)</f>
        <v>1</v>
      </c>
      <c r="U12" s="46">
        <f t="shared" ref="U12:U43" si="7">SUM(I12,L12,O12,R12)</f>
        <v>2</v>
      </c>
    </row>
    <row r="13" spans="1:56" ht="17.100000000000001" customHeight="1">
      <c r="A13" s="101"/>
      <c r="B13" s="109"/>
      <c r="C13" s="47"/>
      <c r="D13" s="87" t="s">
        <v>34</v>
      </c>
      <c r="E13" s="45" t="s">
        <v>62</v>
      </c>
      <c r="F13" s="55"/>
      <c r="G13" s="62"/>
      <c r="H13" s="59"/>
      <c r="I13" s="59"/>
      <c r="J13" s="59"/>
      <c r="K13" s="59"/>
      <c r="L13" s="63"/>
      <c r="M13" s="62">
        <v>3</v>
      </c>
      <c r="N13" s="59">
        <v>1</v>
      </c>
      <c r="O13" s="59">
        <v>2</v>
      </c>
      <c r="P13" s="59"/>
      <c r="Q13" s="59"/>
      <c r="R13" s="63"/>
      <c r="S13" s="66">
        <f t="shared" si="5"/>
        <v>3</v>
      </c>
      <c r="T13" s="45">
        <f t="shared" si="6"/>
        <v>1</v>
      </c>
      <c r="U13" s="46">
        <f t="shared" si="7"/>
        <v>2</v>
      </c>
    </row>
    <row r="14" spans="1:56" ht="17.100000000000001" customHeight="1">
      <c r="A14" s="101"/>
      <c r="B14" s="110"/>
      <c r="C14" s="47"/>
      <c r="D14" s="87" t="s">
        <v>35</v>
      </c>
      <c r="E14" s="45" t="s">
        <v>62</v>
      </c>
      <c r="F14" s="55"/>
      <c r="G14" s="62"/>
      <c r="H14" s="60"/>
      <c r="I14" s="60"/>
      <c r="J14" s="59" t="s">
        <v>59</v>
      </c>
      <c r="K14" s="60"/>
      <c r="L14" s="64"/>
      <c r="M14" s="67"/>
      <c r="N14" s="60"/>
      <c r="O14" s="60"/>
      <c r="P14" s="59">
        <v>3</v>
      </c>
      <c r="Q14" s="59">
        <v>1</v>
      </c>
      <c r="R14" s="63">
        <v>2</v>
      </c>
      <c r="S14" s="66">
        <f t="shared" si="5"/>
        <v>3</v>
      </c>
      <c r="T14" s="45">
        <f t="shared" si="6"/>
        <v>1</v>
      </c>
      <c r="U14" s="46">
        <f t="shared" si="7"/>
        <v>2</v>
      </c>
    </row>
    <row r="15" spans="1:56" ht="17.100000000000001" customHeight="1">
      <c r="A15" s="101"/>
      <c r="B15" s="111" t="s">
        <v>186</v>
      </c>
      <c r="C15" s="112"/>
      <c r="D15" s="113"/>
      <c r="E15" s="42"/>
      <c r="F15" s="56"/>
      <c r="G15" s="61">
        <f>SUM(G11:G14)</f>
        <v>3</v>
      </c>
      <c r="H15" s="42">
        <f t="shared" ref="H15:U15" si="8">SUM(H11:H14)</f>
        <v>1</v>
      </c>
      <c r="I15" s="42">
        <f t="shared" si="8"/>
        <v>2</v>
      </c>
      <c r="J15" s="42">
        <f t="shared" si="8"/>
        <v>0</v>
      </c>
      <c r="K15" s="42">
        <f t="shared" si="8"/>
        <v>0</v>
      </c>
      <c r="L15" s="43">
        <f t="shared" si="8"/>
        <v>0</v>
      </c>
      <c r="M15" s="61">
        <f t="shared" si="8"/>
        <v>6</v>
      </c>
      <c r="N15" s="42">
        <f t="shared" si="8"/>
        <v>2</v>
      </c>
      <c r="O15" s="42">
        <f t="shared" si="8"/>
        <v>4</v>
      </c>
      <c r="P15" s="42">
        <f t="shared" si="8"/>
        <v>3</v>
      </c>
      <c r="Q15" s="42">
        <f t="shared" si="8"/>
        <v>1</v>
      </c>
      <c r="R15" s="43">
        <f t="shared" si="8"/>
        <v>2</v>
      </c>
      <c r="S15" s="52">
        <f t="shared" si="8"/>
        <v>12</v>
      </c>
      <c r="T15" s="42">
        <f t="shared" si="8"/>
        <v>4</v>
      </c>
      <c r="U15" s="43">
        <f t="shared" si="8"/>
        <v>8</v>
      </c>
    </row>
    <row r="16" spans="1:56" ht="17.100000000000001" customHeight="1">
      <c r="A16" s="101"/>
      <c r="B16" s="107" t="s">
        <v>146</v>
      </c>
      <c r="C16" s="47"/>
      <c r="D16" s="87" t="s">
        <v>36</v>
      </c>
      <c r="E16" s="45" t="s">
        <v>62</v>
      </c>
      <c r="F16" s="46"/>
      <c r="G16" s="62">
        <v>2</v>
      </c>
      <c r="H16" s="59">
        <v>1</v>
      </c>
      <c r="I16" s="59">
        <v>2</v>
      </c>
      <c r="J16" s="59" t="s">
        <v>60</v>
      </c>
      <c r="K16" s="59" t="s">
        <v>60</v>
      </c>
      <c r="L16" s="63" t="s">
        <v>60</v>
      </c>
      <c r="M16" s="62" t="s">
        <v>60</v>
      </c>
      <c r="N16" s="59" t="s">
        <v>60</v>
      </c>
      <c r="O16" s="59" t="s">
        <v>60</v>
      </c>
      <c r="P16" s="59" t="s">
        <v>60</v>
      </c>
      <c r="Q16" s="59" t="s">
        <v>60</v>
      </c>
      <c r="R16" s="63" t="s">
        <v>60</v>
      </c>
      <c r="S16" s="66">
        <f t="shared" si="5"/>
        <v>2</v>
      </c>
      <c r="T16" s="45">
        <f t="shared" si="6"/>
        <v>1</v>
      </c>
      <c r="U16" s="46">
        <f t="shared" si="7"/>
        <v>2</v>
      </c>
    </row>
    <row r="17" spans="1:21" ht="17.100000000000001" customHeight="1">
      <c r="A17" s="101"/>
      <c r="B17" s="107"/>
      <c r="C17" s="47"/>
      <c r="D17" s="87" t="s">
        <v>37</v>
      </c>
      <c r="E17" s="45" t="s">
        <v>62</v>
      </c>
      <c r="F17" s="46"/>
      <c r="G17" s="62">
        <v>3</v>
      </c>
      <c r="H17" s="59">
        <v>1</v>
      </c>
      <c r="I17" s="59">
        <v>2</v>
      </c>
      <c r="J17" s="59"/>
      <c r="K17" s="59"/>
      <c r="L17" s="63"/>
      <c r="M17" s="62"/>
      <c r="N17" s="59"/>
      <c r="O17" s="59"/>
      <c r="P17" s="59"/>
      <c r="Q17" s="59"/>
      <c r="R17" s="63"/>
      <c r="S17" s="66">
        <f t="shared" si="5"/>
        <v>3</v>
      </c>
      <c r="T17" s="45">
        <f t="shared" si="6"/>
        <v>1</v>
      </c>
      <c r="U17" s="46">
        <f t="shared" si="7"/>
        <v>2</v>
      </c>
    </row>
    <row r="18" spans="1:21" ht="17.100000000000001" customHeight="1">
      <c r="A18" s="101"/>
      <c r="B18" s="107"/>
      <c r="C18" s="47"/>
      <c r="D18" s="87" t="s">
        <v>38</v>
      </c>
      <c r="E18" s="45" t="s">
        <v>62</v>
      </c>
      <c r="F18" s="46"/>
      <c r="G18" s="62">
        <v>3</v>
      </c>
      <c r="H18" s="59">
        <v>1</v>
      </c>
      <c r="I18" s="59">
        <v>2</v>
      </c>
      <c r="J18" s="59"/>
      <c r="K18" s="59"/>
      <c r="L18" s="63"/>
      <c r="M18" s="62"/>
      <c r="N18" s="59"/>
      <c r="O18" s="59"/>
      <c r="P18" s="59"/>
      <c r="Q18" s="59"/>
      <c r="R18" s="63"/>
      <c r="S18" s="66">
        <f t="shared" si="5"/>
        <v>3</v>
      </c>
      <c r="T18" s="45">
        <f t="shared" si="6"/>
        <v>1</v>
      </c>
      <c r="U18" s="46">
        <f t="shared" si="7"/>
        <v>2</v>
      </c>
    </row>
    <row r="19" spans="1:21" ht="17.100000000000001" customHeight="1">
      <c r="A19" s="101"/>
      <c r="B19" s="107"/>
      <c r="C19" s="47"/>
      <c r="D19" s="87" t="s">
        <v>39</v>
      </c>
      <c r="E19" s="45" t="s">
        <v>62</v>
      </c>
      <c r="F19" s="46"/>
      <c r="G19" s="62"/>
      <c r="H19" s="59"/>
      <c r="I19" s="59"/>
      <c r="J19" s="59">
        <v>2</v>
      </c>
      <c r="K19" s="59">
        <v>1</v>
      </c>
      <c r="L19" s="63">
        <v>2</v>
      </c>
      <c r="M19" s="62"/>
      <c r="N19" s="59"/>
      <c r="O19" s="59"/>
      <c r="P19" s="59"/>
      <c r="Q19" s="59"/>
      <c r="R19" s="63"/>
      <c r="S19" s="66">
        <f t="shared" si="5"/>
        <v>2</v>
      </c>
      <c r="T19" s="45">
        <f t="shared" si="6"/>
        <v>1</v>
      </c>
      <c r="U19" s="46">
        <f t="shared" si="7"/>
        <v>2</v>
      </c>
    </row>
    <row r="20" spans="1:21" ht="17.100000000000001" customHeight="1">
      <c r="A20" s="101"/>
      <c r="B20" s="107"/>
      <c r="C20" s="47"/>
      <c r="D20" s="87" t="s">
        <v>40</v>
      </c>
      <c r="E20" s="45" t="s">
        <v>62</v>
      </c>
      <c r="F20" s="46"/>
      <c r="G20" s="62"/>
      <c r="H20" s="59"/>
      <c r="I20" s="59"/>
      <c r="J20" s="59">
        <v>3</v>
      </c>
      <c r="K20" s="59">
        <v>1</v>
      </c>
      <c r="L20" s="63">
        <v>2</v>
      </c>
      <c r="M20" s="62"/>
      <c r="N20" s="59"/>
      <c r="O20" s="59"/>
      <c r="P20" s="59"/>
      <c r="Q20" s="59"/>
      <c r="R20" s="63"/>
      <c r="S20" s="66">
        <f t="shared" si="5"/>
        <v>3</v>
      </c>
      <c r="T20" s="45">
        <f t="shared" si="6"/>
        <v>1</v>
      </c>
      <c r="U20" s="46">
        <f t="shared" si="7"/>
        <v>2</v>
      </c>
    </row>
    <row r="21" spans="1:21" ht="17.100000000000001" customHeight="1">
      <c r="A21" s="101"/>
      <c r="B21" s="107"/>
      <c r="C21" s="47"/>
      <c r="D21" s="87" t="s">
        <v>41</v>
      </c>
      <c r="E21" s="45" t="s">
        <v>62</v>
      </c>
      <c r="F21" s="46"/>
      <c r="G21" s="62"/>
      <c r="H21" s="59"/>
      <c r="I21" s="59"/>
      <c r="J21" s="59">
        <v>3</v>
      </c>
      <c r="K21" s="59">
        <v>1</v>
      </c>
      <c r="L21" s="63">
        <v>2</v>
      </c>
      <c r="M21" s="62"/>
      <c r="N21" s="59"/>
      <c r="O21" s="59"/>
      <c r="P21" s="59"/>
      <c r="Q21" s="59"/>
      <c r="R21" s="63"/>
      <c r="S21" s="66">
        <f t="shared" si="5"/>
        <v>3</v>
      </c>
      <c r="T21" s="45">
        <f t="shared" si="6"/>
        <v>1</v>
      </c>
      <c r="U21" s="46">
        <f t="shared" si="7"/>
        <v>2</v>
      </c>
    </row>
    <row r="22" spans="1:21" ht="17.100000000000001" customHeight="1">
      <c r="A22" s="101"/>
      <c r="B22" s="107"/>
      <c r="C22" s="47"/>
      <c r="D22" s="87" t="s">
        <v>42</v>
      </c>
      <c r="E22" s="45" t="s">
        <v>62</v>
      </c>
      <c r="F22" s="46"/>
      <c r="G22" s="62"/>
      <c r="H22" s="59"/>
      <c r="I22" s="59"/>
      <c r="J22" s="59">
        <v>3</v>
      </c>
      <c r="K22" s="59">
        <v>1</v>
      </c>
      <c r="L22" s="63">
        <v>2</v>
      </c>
      <c r="M22" s="62"/>
      <c r="N22" s="59"/>
      <c r="O22" s="59"/>
      <c r="P22" s="59"/>
      <c r="Q22" s="59"/>
      <c r="R22" s="63"/>
      <c r="S22" s="66">
        <f t="shared" si="5"/>
        <v>3</v>
      </c>
      <c r="T22" s="45">
        <f t="shared" si="6"/>
        <v>1</v>
      </c>
      <c r="U22" s="46">
        <f t="shared" si="7"/>
        <v>2</v>
      </c>
    </row>
    <row r="23" spans="1:21" ht="17.100000000000001" customHeight="1">
      <c r="A23" s="101"/>
      <c r="B23" s="107"/>
      <c r="C23" s="47"/>
      <c r="D23" s="87" t="s">
        <v>43</v>
      </c>
      <c r="E23" s="45" t="s">
        <v>62</v>
      </c>
      <c r="F23" s="46"/>
      <c r="G23" s="62"/>
      <c r="H23" s="59"/>
      <c r="I23" s="59"/>
      <c r="J23" s="59">
        <v>3</v>
      </c>
      <c r="K23" s="59">
        <v>1</v>
      </c>
      <c r="L23" s="63">
        <v>2</v>
      </c>
      <c r="M23" s="62"/>
      <c r="N23" s="59"/>
      <c r="O23" s="59"/>
      <c r="P23" s="59"/>
      <c r="Q23" s="59"/>
      <c r="R23" s="63"/>
      <c r="S23" s="66">
        <f t="shared" si="5"/>
        <v>3</v>
      </c>
      <c r="T23" s="45">
        <f t="shared" si="6"/>
        <v>1</v>
      </c>
      <c r="U23" s="46">
        <f t="shared" si="7"/>
        <v>2</v>
      </c>
    </row>
    <row r="24" spans="1:21" ht="17.100000000000001" customHeight="1">
      <c r="A24" s="101"/>
      <c r="B24" s="107"/>
      <c r="C24" s="47"/>
      <c r="D24" s="87" t="s">
        <v>44</v>
      </c>
      <c r="E24" s="45" t="s">
        <v>62</v>
      </c>
      <c r="F24" s="46"/>
      <c r="G24" s="62"/>
      <c r="H24" s="59"/>
      <c r="I24" s="59"/>
      <c r="J24" s="59"/>
      <c r="K24" s="59"/>
      <c r="L24" s="63"/>
      <c r="M24" s="62">
        <v>2</v>
      </c>
      <c r="N24" s="59">
        <v>1</v>
      </c>
      <c r="O24" s="59">
        <v>2</v>
      </c>
      <c r="P24" s="59"/>
      <c r="Q24" s="59"/>
      <c r="R24" s="63"/>
      <c r="S24" s="66">
        <f t="shared" si="5"/>
        <v>2</v>
      </c>
      <c r="T24" s="45">
        <f t="shared" si="6"/>
        <v>1</v>
      </c>
      <c r="U24" s="46">
        <f t="shared" si="7"/>
        <v>2</v>
      </c>
    </row>
    <row r="25" spans="1:21" ht="17.100000000000001" customHeight="1">
      <c r="A25" s="101"/>
      <c r="B25" s="107"/>
      <c r="C25" s="47"/>
      <c r="D25" s="87" t="s">
        <v>45</v>
      </c>
      <c r="E25" s="45" t="s">
        <v>61</v>
      </c>
      <c r="F25" s="46"/>
      <c r="G25" s="62" t="s">
        <v>60</v>
      </c>
      <c r="H25" s="59" t="s">
        <v>60</v>
      </c>
      <c r="I25" s="59" t="s">
        <v>60</v>
      </c>
      <c r="J25" s="59" t="s">
        <v>60</v>
      </c>
      <c r="K25" s="59" t="s">
        <v>60</v>
      </c>
      <c r="L25" s="63" t="s">
        <v>60</v>
      </c>
      <c r="M25" s="62">
        <v>3</v>
      </c>
      <c r="N25" s="59">
        <v>1</v>
      </c>
      <c r="O25" s="59">
        <v>2</v>
      </c>
      <c r="P25" s="59" t="s">
        <v>60</v>
      </c>
      <c r="Q25" s="59" t="s">
        <v>60</v>
      </c>
      <c r="R25" s="63" t="s">
        <v>60</v>
      </c>
      <c r="S25" s="66">
        <f t="shared" si="5"/>
        <v>3</v>
      </c>
      <c r="T25" s="45">
        <f t="shared" si="6"/>
        <v>1</v>
      </c>
      <c r="U25" s="46">
        <f t="shared" si="7"/>
        <v>2</v>
      </c>
    </row>
    <row r="26" spans="1:21" ht="17.100000000000001" customHeight="1">
      <c r="A26" s="101"/>
      <c r="B26" s="107"/>
      <c r="C26" s="47"/>
      <c r="D26" s="87" t="s">
        <v>46</v>
      </c>
      <c r="E26" s="45" t="s">
        <v>62</v>
      </c>
      <c r="F26" s="46"/>
      <c r="G26" s="62"/>
      <c r="H26" s="59"/>
      <c r="I26" s="59"/>
      <c r="J26" s="59"/>
      <c r="K26" s="59"/>
      <c r="L26" s="63"/>
      <c r="M26" s="62">
        <v>2</v>
      </c>
      <c r="N26" s="59">
        <v>1</v>
      </c>
      <c r="O26" s="59">
        <v>2</v>
      </c>
      <c r="P26" s="59"/>
      <c r="Q26" s="59"/>
      <c r="R26" s="63"/>
      <c r="S26" s="66">
        <f t="shared" si="5"/>
        <v>2</v>
      </c>
      <c r="T26" s="45">
        <f t="shared" si="6"/>
        <v>1</v>
      </c>
      <c r="U26" s="46">
        <f t="shared" si="7"/>
        <v>2</v>
      </c>
    </row>
    <row r="27" spans="1:21" ht="17.100000000000001" customHeight="1">
      <c r="A27" s="101"/>
      <c r="B27" s="107"/>
      <c r="C27" s="47"/>
      <c r="D27" s="87" t="s">
        <v>47</v>
      </c>
      <c r="E27" s="45" t="s">
        <v>62</v>
      </c>
      <c r="F27" s="46"/>
      <c r="G27" s="62"/>
      <c r="H27" s="59"/>
      <c r="I27" s="59"/>
      <c r="J27" s="59"/>
      <c r="K27" s="59"/>
      <c r="L27" s="63"/>
      <c r="M27" s="62">
        <v>3</v>
      </c>
      <c r="N27" s="59">
        <v>1</v>
      </c>
      <c r="O27" s="59">
        <v>2</v>
      </c>
      <c r="P27" s="59"/>
      <c r="Q27" s="59"/>
      <c r="R27" s="63"/>
      <c r="S27" s="66">
        <f t="shared" si="5"/>
        <v>3</v>
      </c>
      <c r="T27" s="45">
        <f t="shared" si="6"/>
        <v>1</v>
      </c>
      <c r="U27" s="46">
        <f t="shared" si="7"/>
        <v>2</v>
      </c>
    </row>
    <row r="28" spans="1:21" ht="17.100000000000001" customHeight="1">
      <c r="A28" s="101"/>
      <c r="B28" s="107"/>
      <c r="C28" s="47"/>
      <c r="D28" s="87" t="s">
        <v>48</v>
      </c>
      <c r="E28" s="45" t="s">
        <v>62</v>
      </c>
      <c r="F28" s="46"/>
      <c r="G28" s="62"/>
      <c r="H28" s="59"/>
      <c r="I28" s="59"/>
      <c r="J28" s="59"/>
      <c r="K28" s="59"/>
      <c r="L28" s="63"/>
      <c r="M28" s="62">
        <v>3</v>
      </c>
      <c r="N28" s="59">
        <v>1</v>
      </c>
      <c r="O28" s="59">
        <v>2</v>
      </c>
      <c r="P28" s="59"/>
      <c r="Q28" s="59"/>
      <c r="R28" s="63"/>
      <c r="S28" s="66">
        <f t="shared" si="5"/>
        <v>3</v>
      </c>
      <c r="T28" s="45">
        <f t="shared" si="6"/>
        <v>1</v>
      </c>
      <c r="U28" s="46">
        <f t="shared" si="7"/>
        <v>2</v>
      </c>
    </row>
    <row r="29" spans="1:21" ht="17.100000000000001" customHeight="1">
      <c r="A29" s="101"/>
      <c r="B29" s="107"/>
      <c r="C29" s="47"/>
      <c r="D29" s="87" t="s">
        <v>49</v>
      </c>
      <c r="E29" s="45" t="s">
        <v>62</v>
      </c>
      <c r="F29" s="46"/>
      <c r="G29" s="62"/>
      <c r="H29" s="59"/>
      <c r="I29" s="59"/>
      <c r="J29" s="59"/>
      <c r="K29" s="59"/>
      <c r="L29" s="63"/>
      <c r="M29" s="62"/>
      <c r="N29" s="59"/>
      <c r="O29" s="59"/>
      <c r="P29" s="59">
        <v>3</v>
      </c>
      <c r="Q29" s="59">
        <v>1</v>
      </c>
      <c r="R29" s="63">
        <v>2</v>
      </c>
      <c r="S29" s="66">
        <f t="shared" si="5"/>
        <v>3</v>
      </c>
      <c r="T29" s="45">
        <f t="shared" si="6"/>
        <v>1</v>
      </c>
      <c r="U29" s="46">
        <f t="shared" si="7"/>
        <v>2</v>
      </c>
    </row>
    <row r="30" spans="1:21" ht="17.100000000000001" customHeight="1">
      <c r="A30" s="101"/>
      <c r="B30" s="107"/>
      <c r="C30" s="47"/>
      <c r="D30" s="87" t="s">
        <v>50</v>
      </c>
      <c r="E30" s="45" t="s">
        <v>62</v>
      </c>
      <c r="F30" s="46"/>
      <c r="G30" s="62" t="s">
        <v>60</v>
      </c>
      <c r="H30" s="59" t="s">
        <v>60</v>
      </c>
      <c r="I30" s="59" t="s">
        <v>60</v>
      </c>
      <c r="J30" s="59" t="s">
        <v>60</v>
      </c>
      <c r="K30" s="59" t="s">
        <v>60</v>
      </c>
      <c r="L30" s="63" t="s">
        <v>60</v>
      </c>
      <c r="M30" s="62" t="s">
        <v>60</v>
      </c>
      <c r="N30" s="59" t="s">
        <v>60</v>
      </c>
      <c r="O30" s="59" t="s">
        <v>60</v>
      </c>
      <c r="P30" s="59">
        <v>3</v>
      </c>
      <c r="Q30" s="59">
        <v>1</v>
      </c>
      <c r="R30" s="63">
        <v>2</v>
      </c>
      <c r="S30" s="66">
        <f t="shared" si="5"/>
        <v>3</v>
      </c>
      <c r="T30" s="45">
        <f t="shared" si="6"/>
        <v>1</v>
      </c>
      <c r="U30" s="46">
        <f t="shared" si="7"/>
        <v>2</v>
      </c>
    </row>
    <row r="31" spans="1:21" ht="17.100000000000001" customHeight="1">
      <c r="A31" s="101"/>
      <c r="B31" s="107"/>
      <c r="C31" s="47"/>
      <c r="D31" s="87" t="s">
        <v>51</v>
      </c>
      <c r="E31" s="45" t="s">
        <v>62</v>
      </c>
      <c r="F31" s="46"/>
      <c r="G31" s="62" t="s">
        <v>60</v>
      </c>
      <c r="H31" s="59" t="s">
        <v>60</v>
      </c>
      <c r="I31" s="59" t="s">
        <v>60</v>
      </c>
      <c r="J31" s="59" t="s">
        <v>60</v>
      </c>
      <c r="K31" s="59" t="s">
        <v>60</v>
      </c>
      <c r="L31" s="63" t="s">
        <v>60</v>
      </c>
      <c r="M31" s="62" t="s">
        <v>60</v>
      </c>
      <c r="N31" s="59" t="s">
        <v>60</v>
      </c>
      <c r="O31" s="59" t="s">
        <v>60</v>
      </c>
      <c r="P31" s="59">
        <v>3</v>
      </c>
      <c r="Q31" s="59">
        <v>1</v>
      </c>
      <c r="R31" s="63">
        <v>2</v>
      </c>
      <c r="S31" s="66">
        <f t="shared" si="5"/>
        <v>3</v>
      </c>
      <c r="T31" s="45">
        <f t="shared" si="6"/>
        <v>1</v>
      </c>
      <c r="U31" s="46">
        <f t="shared" si="7"/>
        <v>2</v>
      </c>
    </row>
    <row r="32" spans="1:21" ht="17.100000000000001" customHeight="1">
      <c r="A32" s="101"/>
      <c r="B32" s="107"/>
      <c r="C32" s="47"/>
      <c r="D32" s="87" t="s">
        <v>52</v>
      </c>
      <c r="E32" s="45" t="s">
        <v>62</v>
      </c>
      <c r="F32" s="57"/>
      <c r="G32" s="62" t="s">
        <v>60</v>
      </c>
      <c r="H32" s="59" t="s">
        <v>60</v>
      </c>
      <c r="I32" s="59" t="s">
        <v>60</v>
      </c>
      <c r="J32" s="59" t="s">
        <v>60</v>
      </c>
      <c r="K32" s="59" t="s">
        <v>60</v>
      </c>
      <c r="L32" s="63" t="s">
        <v>60</v>
      </c>
      <c r="M32" s="62" t="s">
        <v>60</v>
      </c>
      <c r="N32" s="59" t="s">
        <v>60</v>
      </c>
      <c r="O32" s="59" t="s">
        <v>60</v>
      </c>
      <c r="P32" s="59">
        <v>3</v>
      </c>
      <c r="Q32" s="59">
        <v>1</v>
      </c>
      <c r="R32" s="63">
        <v>2</v>
      </c>
      <c r="S32" s="66">
        <f t="shared" si="5"/>
        <v>3</v>
      </c>
      <c r="T32" s="45">
        <f t="shared" si="6"/>
        <v>1</v>
      </c>
      <c r="U32" s="46">
        <f t="shared" si="7"/>
        <v>2</v>
      </c>
    </row>
    <row r="33" spans="1:21" ht="17.100000000000001" customHeight="1">
      <c r="A33" s="101"/>
      <c r="B33" s="107"/>
      <c r="C33" s="47"/>
      <c r="D33" s="87" t="s">
        <v>53</v>
      </c>
      <c r="E33" s="45" t="s">
        <v>62</v>
      </c>
      <c r="F33" s="57"/>
      <c r="G33" s="62" t="s">
        <v>60</v>
      </c>
      <c r="H33" s="59" t="s">
        <v>60</v>
      </c>
      <c r="I33" s="59" t="s">
        <v>60</v>
      </c>
      <c r="J33" s="59" t="s">
        <v>60</v>
      </c>
      <c r="K33" s="59" t="s">
        <v>60</v>
      </c>
      <c r="L33" s="63" t="s">
        <v>60</v>
      </c>
      <c r="M33" s="62" t="s">
        <v>60</v>
      </c>
      <c r="N33" s="59" t="s">
        <v>60</v>
      </c>
      <c r="O33" s="59" t="s">
        <v>60</v>
      </c>
      <c r="P33" s="59">
        <v>3</v>
      </c>
      <c r="Q33" s="59">
        <v>1</v>
      </c>
      <c r="R33" s="63">
        <v>2</v>
      </c>
      <c r="S33" s="66">
        <f t="shared" si="5"/>
        <v>3</v>
      </c>
      <c r="T33" s="45">
        <f t="shared" si="6"/>
        <v>1</v>
      </c>
      <c r="U33" s="46">
        <f t="shared" si="7"/>
        <v>2</v>
      </c>
    </row>
    <row r="34" spans="1:21" ht="17.100000000000001" customHeight="1">
      <c r="A34" s="101"/>
      <c r="B34" s="105" t="s">
        <v>187</v>
      </c>
      <c r="C34" s="105"/>
      <c r="D34" s="105"/>
      <c r="E34" s="49"/>
      <c r="F34" s="43"/>
      <c r="G34" s="61">
        <f>SUM(G16:G33)</f>
        <v>8</v>
      </c>
      <c r="H34" s="42">
        <f t="shared" ref="H34:U34" si="9">SUM(H16:H33)</f>
        <v>3</v>
      </c>
      <c r="I34" s="42">
        <f t="shared" si="9"/>
        <v>6</v>
      </c>
      <c r="J34" s="42">
        <f t="shared" si="9"/>
        <v>14</v>
      </c>
      <c r="K34" s="42">
        <f t="shared" si="9"/>
        <v>5</v>
      </c>
      <c r="L34" s="43">
        <f t="shared" si="9"/>
        <v>10</v>
      </c>
      <c r="M34" s="61">
        <f t="shared" si="9"/>
        <v>13</v>
      </c>
      <c r="N34" s="42">
        <f t="shared" si="9"/>
        <v>5</v>
      </c>
      <c r="O34" s="42">
        <f t="shared" si="9"/>
        <v>10</v>
      </c>
      <c r="P34" s="42">
        <f t="shared" si="9"/>
        <v>15</v>
      </c>
      <c r="Q34" s="42">
        <f t="shared" si="9"/>
        <v>5</v>
      </c>
      <c r="R34" s="43">
        <f t="shared" si="9"/>
        <v>10</v>
      </c>
      <c r="S34" s="52">
        <f>SUM(S16:S33)</f>
        <v>50</v>
      </c>
      <c r="T34" s="42">
        <f t="shared" si="9"/>
        <v>18</v>
      </c>
      <c r="U34" s="43">
        <f t="shared" si="9"/>
        <v>36</v>
      </c>
    </row>
    <row r="35" spans="1:21" ht="17.100000000000001" customHeight="1">
      <c r="A35" s="101" t="s">
        <v>149</v>
      </c>
      <c r="B35" s="107" t="s">
        <v>11</v>
      </c>
      <c r="C35" s="48"/>
      <c r="D35" s="87" t="s">
        <v>184</v>
      </c>
      <c r="E35" s="45" t="s">
        <v>62</v>
      </c>
      <c r="F35" s="57"/>
      <c r="G35" s="62"/>
      <c r="H35" s="59"/>
      <c r="I35" s="59"/>
      <c r="J35" s="59"/>
      <c r="K35" s="59"/>
      <c r="L35" s="63"/>
      <c r="M35" s="62">
        <v>1</v>
      </c>
      <c r="N35" s="59">
        <v>1</v>
      </c>
      <c r="O35" s="59">
        <v>0</v>
      </c>
      <c r="P35" s="59"/>
      <c r="Q35" s="59"/>
      <c r="R35" s="63" t="s">
        <v>60</v>
      </c>
      <c r="S35" s="66">
        <f t="shared" si="5"/>
        <v>1</v>
      </c>
      <c r="T35" s="45">
        <f t="shared" si="6"/>
        <v>1</v>
      </c>
      <c r="U35" s="46">
        <f t="shared" si="7"/>
        <v>0</v>
      </c>
    </row>
    <row r="36" spans="1:21" ht="17.100000000000001" customHeight="1">
      <c r="A36" s="101"/>
      <c r="B36" s="107"/>
      <c r="C36" s="48"/>
      <c r="D36" s="87" t="s">
        <v>185</v>
      </c>
      <c r="E36" s="45" t="s">
        <v>62</v>
      </c>
      <c r="F36" s="57"/>
      <c r="G36" s="62"/>
      <c r="H36" s="59"/>
      <c r="I36" s="59"/>
      <c r="J36" s="59"/>
      <c r="K36" s="59"/>
      <c r="L36" s="63"/>
      <c r="M36" s="62"/>
      <c r="N36" s="59"/>
      <c r="O36" s="59"/>
      <c r="P36" s="59">
        <v>1</v>
      </c>
      <c r="Q36" s="59">
        <v>1</v>
      </c>
      <c r="R36" s="63">
        <v>0</v>
      </c>
      <c r="S36" s="66">
        <f t="shared" si="5"/>
        <v>1</v>
      </c>
      <c r="T36" s="45">
        <f t="shared" si="6"/>
        <v>1</v>
      </c>
      <c r="U36" s="46">
        <f t="shared" si="7"/>
        <v>0</v>
      </c>
    </row>
    <row r="37" spans="1:21" ht="17.100000000000001" customHeight="1">
      <c r="A37" s="101"/>
      <c r="B37" s="107"/>
      <c r="C37" s="48"/>
      <c r="D37" s="87" t="s">
        <v>183</v>
      </c>
      <c r="E37" s="45" t="s">
        <v>63</v>
      </c>
      <c r="F37" s="57"/>
      <c r="G37" s="62" t="s">
        <v>60</v>
      </c>
      <c r="H37" s="59" t="s">
        <v>60</v>
      </c>
      <c r="I37" s="59" t="s">
        <v>60</v>
      </c>
      <c r="J37" s="59" t="s">
        <v>60</v>
      </c>
      <c r="K37" s="59" t="s">
        <v>60</v>
      </c>
      <c r="L37" s="63" t="s">
        <v>60</v>
      </c>
      <c r="M37" s="62" t="s">
        <v>60</v>
      </c>
      <c r="N37" s="59" t="s">
        <v>60</v>
      </c>
      <c r="O37" s="59" t="s">
        <v>60</v>
      </c>
      <c r="P37" s="59">
        <v>2</v>
      </c>
      <c r="Q37" s="59">
        <v>1</v>
      </c>
      <c r="R37" s="63">
        <v>2</v>
      </c>
      <c r="S37" s="66">
        <f t="shared" si="5"/>
        <v>2</v>
      </c>
      <c r="T37" s="45">
        <f t="shared" si="6"/>
        <v>1</v>
      </c>
      <c r="U37" s="46">
        <f t="shared" si="7"/>
        <v>2</v>
      </c>
    </row>
    <row r="38" spans="1:21" ht="16.5" customHeight="1">
      <c r="A38" s="101"/>
      <c r="B38" s="107"/>
      <c r="C38" s="48"/>
      <c r="D38" s="87" t="s">
        <v>55</v>
      </c>
      <c r="E38" s="45" t="s">
        <v>62</v>
      </c>
      <c r="F38" s="57"/>
      <c r="G38" s="62">
        <v>2</v>
      </c>
      <c r="H38" s="59">
        <v>1</v>
      </c>
      <c r="I38" s="59">
        <v>2</v>
      </c>
      <c r="J38" s="59" t="s">
        <v>60</v>
      </c>
      <c r="K38" s="59" t="s">
        <v>60</v>
      </c>
      <c r="L38" s="63" t="s">
        <v>60</v>
      </c>
      <c r="M38" s="62" t="s">
        <v>60</v>
      </c>
      <c r="N38" s="59" t="s">
        <v>60</v>
      </c>
      <c r="O38" s="59" t="s">
        <v>60</v>
      </c>
      <c r="P38" s="59" t="s">
        <v>60</v>
      </c>
      <c r="Q38" s="59" t="s">
        <v>60</v>
      </c>
      <c r="R38" s="63" t="s">
        <v>60</v>
      </c>
      <c r="S38" s="66">
        <f t="shared" si="5"/>
        <v>2</v>
      </c>
      <c r="T38" s="45">
        <f t="shared" si="6"/>
        <v>1</v>
      </c>
      <c r="U38" s="46">
        <f t="shared" si="7"/>
        <v>2</v>
      </c>
    </row>
    <row r="39" spans="1:21" ht="16.5" customHeight="1">
      <c r="A39" s="101"/>
      <c r="B39" s="107"/>
      <c r="C39" s="48"/>
      <c r="D39" s="87" t="s">
        <v>143</v>
      </c>
      <c r="E39" s="45"/>
      <c r="F39" s="57"/>
      <c r="G39" s="62"/>
      <c r="H39" s="59"/>
      <c r="I39" s="59"/>
      <c r="J39" s="59"/>
      <c r="K39" s="59"/>
      <c r="L39" s="63"/>
      <c r="M39" s="62"/>
      <c r="N39" s="59"/>
      <c r="O39" s="59"/>
      <c r="P39" s="59">
        <v>3</v>
      </c>
      <c r="Q39" s="59">
        <v>0</v>
      </c>
      <c r="R39" s="63">
        <v>0</v>
      </c>
      <c r="S39" s="66">
        <v>3</v>
      </c>
      <c r="T39" s="45">
        <v>0</v>
      </c>
      <c r="U39" s="46">
        <v>0</v>
      </c>
    </row>
    <row r="40" spans="1:21" ht="17.100000000000001" customHeight="1">
      <c r="A40" s="101"/>
      <c r="B40" s="107"/>
      <c r="C40" s="50"/>
      <c r="D40" s="87" t="s">
        <v>56</v>
      </c>
      <c r="E40" s="45" t="s">
        <v>62</v>
      </c>
      <c r="F40" s="57"/>
      <c r="G40" s="62" t="s">
        <v>60</v>
      </c>
      <c r="H40" s="59" t="s">
        <v>60</v>
      </c>
      <c r="I40" s="59" t="s">
        <v>60</v>
      </c>
      <c r="J40" s="59">
        <v>2</v>
      </c>
      <c r="K40" s="59">
        <v>1</v>
      </c>
      <c r="L40" s="63">
        <v>2</v>
      </c>
      <c r="M40" s="62" t="s">
        <v>60</v>
      </c>
      <c r="N40" s="59" t="s">
        <v>60</v>
      </c>
      <c r="O40" s="59" t="s">
        <v>60</v>
      </c>
      <c r="P40" s="59" t="s">
        <v>60</v>
      </c>
      <c r="Q40" s="59" t="s">
        <v>60</v>
      </c>
      <c r="R40" s="63" t="s">
        <v>60</v>
      </c>
      <c r="S40" s="66">
        <f t="shared" si="5"/>
        <v>2</v>
      </c>
      <c r="T40" s="45">
        <f t="shared" si="6"/>
        <v>1</v>
      </c>
      <c r="U40" s="46">
        <f t="shared" si="7"/>
        <v>2</v>
      </c>
    </row>
    <row r="41" spans="1:21" ht="13.5" customHeight="1">
      <c r="A41" s="101"/>
      <c r="B41" s="107" t="s">
        <v>10</v>
      </c>
      <c r="C41" s="50"/>
      <c r="D41" s="87" t="s">
        <v>64</v>
      </c>
      <c r="E41" s="45" t="s">
        <v>63</v>
      </c>
      <c r="F41" s="57"/>
      <c r="G41" s="62">
        <v>2</v>
      </c>
      <c r="H41" s="59">
        <v>1</v>
      </c>
      <c r="I41" s="59">
        <v>2</v>
      </c>
      <c r="J41" s="59"/>
      <c r="K41" s="59"/>
      <c r="L41" s="63"/>
      <c r="M41" s="62"/>
      <c r="N41" s="59"/>
      <c r="O41" s="59"/>
      <c r="P41" s="59"/>
      <c r="Q41" s="59"/>
      <c r="R41" s="63" t="s">
        <v>60</v>
      </c>
      <c r="S41" s="66">
        <f t="shared" si="5"/>
        <v>2</v>
      </c>
      <c r="T41" s="45">
        <f t="shared" si="6"/>
        <v>1</v>
      </c>
      <c r="U41" s="46">
        <f t="shared" si="7"/>
        <v>2</v>
      </c>
    </row>
    <row r="42" spans="1:21" ht="17.100000000000001" customHeight="1">
      <c r="A42" s="101"/>
      <c r="B42" s="107"/>
      <c r="C42" s="50"/>
      <c r="D42" s="87" t="s">
        <v>57</v>
      </c>
      <c r="E42" s="45" t="s">
        <v>63</v>
      </c>
      <c r="F42" s="57"/>
      <c r="G42" s="62" t="s">
        <v>60</v>
      </c>
      <c r="H42" s="59" t="s">
        <v>60</v>
      </c>
      <c r="I42" s="59" t="s">
        <v>60</v>
      </c>
      <c r="J42" s="59">
        <v>2</v>
      </c>
      <c r="K42" s="59">
        <v>1</v>
      </c>
      <c r="L42" s="63">
        <v>2</v>
      </c>
      <c r="M42" s="62" t="s">
        <v>60</v>
      </c>
      <c r="N42" s="59" t="s">
        <v>60</v>
      </c>
      <c r="O42" s="59" t="s">
        <v>60</v>
      </c>
      <c r="P42" s="59" t="s">
        <v>60</v>
      </c>
      <c r="Q42" s="59" t="s">
        <v>60</v>
      </c>
      <c r="R42" s="63" t="s">
        <v>60</v>
      </c>
      <c r="S42" s="66">
        <f t="shared" si="5"/>
        <v>2</v>
      </c>
      <c r="T42" s="45">
        <f t="shared" si="6"/>
        <v>1</v>
      </c>
      <c r="U42" s="46">
        <f t="shared" si="7"/>
        <v>2</v>
      </c>
    </row>
    <row r="43" spans="1:21" ht="17.100000000000001" customHeight="1">
      <c r="A43" s="101"/>
      <c r="B43" s="107"/>
      <c r="C43" s="50"/>
      <c r="D43" s="87" t="s">
        <v>58</v>
      </c>
      <c r="E43" s="45" t="s">
        <v>63</v>
      </c>
      <c r="F43" s="57"/>
      <c r="G43" s="62">
        <v>2</v>
      </c>
      <c r="H43" s="59">
        <v>1</v>
      </c>
      <c r="I43" s="59">
        <v>2</v>
      </c>
      <c r="J43" s="59" t="s">
        <v>60</v>
      </c>
      <c r="K43" s="59" t="s">
        <v>60</v>
      </c>
      <c r="L43" s="63" t="s">
        <v>60</v>
      </c>
      <c r="M43" s="62" t="s">
        <v>60</v>
      </c>
      <c r="N43" s="59" t="s">
        <v>60</v>
      </c>
      <c r="O43" s="59" t="s">
        <v>60</v>
      </c>
      <c r="P43" s="59" t="s">
        <v>60</v>
      </c>
      <c r="Q43" s="59" t="s">
        <v>60</v>
      </c>
      <c r="R43" s="63" t="s">
        <v>60</v>
      </c>
      <c r="S43" s="66">
        <f t="shared" si="5"/>
        <v>2</v>
      </c>
      <c r="T43" s="45">
        <f t="shared" si="6"/>
        <v>1</v>
      </c>
      <c r="U43" s="46">
        <f t="shared" si="7"/>
        <v>2</v>
      </c>
    </row>
    <row r="44" spans="1:21" ht="17.100000000000001" customHeight="1">
      <c r="A44" s="101"/>
      <c r="B44" s="111" t="s">
        <v>188</v>
      </c>
      <c r="C44" s="112"/>
      <c r="D44" s="112"/>
      <c r="E44" s="88"/>
      <c r="F44" s="89"/>
      <c r="G44" s="61">
        <f t="shared" ref="G44:R44" si="10">SUM(G35:G43)</f>
        <v>6</v>
      </c>
      <c r="H44" s="42">
        <f t="shared" si="10"/>
        <v>3</v>
      </c>
      <c r="I44" s="42">
        <f t="shared" si="10"/>
        <v>6</v>
      </c>
      <c r="J44" s="42">
        <f t="shared" si="10"/>
        <v>4</v>
      </c>
      <c r="K44" s="42">
        <f t="shared" si="10"/>
        <v>2</v>
      </c>
      <c r="L44" s="43">
        <f t="shared" si="10"/>
        <v>4</v>
      </c>
      <c r="M44" s="61">
        <f t="shared" si="10"/>
        <v>1</v>
      </c>
      <c r="N44" s="42">
        <f t="shared" si="10"/>
        <v>1</v>
      </c>
      <c r="O44" s="42">
        <f t="shared" si="10"/>
        <v>0</v>
      </c>
      <c r="P44" s="42">
        <f t="shared" si="10"/>
        <v>6</v>
      </c>
      <c r="Q44" s="42">
        <f t="shared" si="10"/>
        <v>2</v>
      </c>
      <c r="R44" s="43">
        <f t="shared" si="10"/>
        <v>2</v>
      </c>
      <c r="S44" s="52">
        <f t="shared" ref="S44:U44" si="11">SUM(S35:S43)</f>
        <v>17</v>
      </c>
      <c r="T44" s="42">
        <f t="shared" si="11"/>
        <v>8</v>
      </c>
      <c r="U44" s="43">
        <f t="shared" si="11"/>
        <v>12</v>
      </c>
    </row>
    <row r="45" spans="1:21" ht="17.100000000000001" customHeight="1" thickBot="1">
      <c r="A45" s="120" t="s">
        <v>150</v>
      </c>
      <c r="B45" s="121"/>
      <c r="C45" s="121"/>
      <c r="D45" s="121"/>
      <c r="E45" s="121"/>
      <c r="F45" s="122"/>
      <c r="G45" s="65">
        <f>SUM(G10,G15,G34,G44)</f>
        <v>20</v>
      </c>
      <c r="H45" s="51">
        <f t="shared" ref="H45:U45" si="12">SUM(H10,H15,H34,H44)</f>
        <v>9</v>
      </c>
      <c r="I45" s="51">
        <f t="shared" si="12"/>
        <v>16</v>
      </c>
      <c r="J45" s="51">
        <f t="shared" si="12"/>
        <v>21</v>
      </c>
      <c r="K45" s="51">
        <f t="shared" si="12"/>
        <v>10</v>
      </c>
      <c r="L45" s="58">
        <f t="shared" si="12"/>
        <v>14</v>
      </c>
      <c r="M45" s="65">
        <f t="shared" si="12"/>
        <v>22</v>
      </c>
      <c r="N45" s="51">
        <f t="shared" si="12"/>
        <v>9</v>
      </c>
      <c r="O45" s="51">
        <f t="shared" si="12"/>
        <v>16</v>
      </c>
      <c r="P45" s="51">
        <f t="shared" si="12"/>
        <v>24</v>
      </c>
      <c r="Q45" s="51">
        <f t="shared" si="12"/>
        <v>8</v>
      </c>
      <c r="R45" s="58">
        <f t="shared" si="12"/>
        <v>14</v>
      </c>
      <c r="S45" s="53">
        <f t="shared" si="12"/>
        <v>87</v>
      </c>
      <c r="T45" s="51">
        <f t="shared" si="12"/>
        <v>36</v>
      </c>
      <c r="U45" s="58">
        <f t="shared" si="12"/>
        <v>60</v>
      </c>
    </row>
  </sheetData>
  <mergeCells count="27">
    <mergeCell ref="A45:F45"/>
    <mergeCell ref="A11:A34"/>
    <mergeCell ref="A35:A44"/>
    <mergeCell ref="B35:B40"/>
    <mergeCell ref="B41:B43"/>
    <mergeCell ref="B34:D34"/>
    <mergeCell ref="B44:D44"/>
    <mergeCell ref="P1:U1"/>
    <mergeCell ref="C2:C4"/>
    <mergeCell ref="G2:L2"/>
    <mergeCell ref="M2:R2"/>
    <mergeCell ref="S2:U3"/>
    <mergeCell ref="G3:I3"/>
    <mergeCell ref="J3:L3"/>
    <mergeCell ref="M3:O3"/>
    <mergeCell ref="P3:R3"/>
    <mergeCell ref="D2:D4"/>
    <mergeCell ref="E2:E4"/>
    <mergeCell ref="F2:F4"/>
    <mergeCell ref="A5:A10"/>
    <mergeCell ref="A2:B4"/>
    <mergeCell ref="B5:B6"/>
    <mergeCell ref="B7:B9"/>
    <mergeCell ref="B16:B33"/>
    <mergeCell ref="B11:B14"/>
    <mergeCell ref="B15:D15"/>
    <mergeCell ref="B10:D10"/>
  </mergeCells>
  <phoneticPr fontId="5" type="noConversion"/>
  <pageMargins left="0.39370078740157483" right="0.31496062992125984" top="1.4566929133858268" bottom="0.74803149606299213" header="0.59055118110236227" footer="0.31496062992125984"/>
  <pageSetup paperSize="9" scale="75" orientation="portrait" r:id="rId1"/>
  <headerFooter>
    <oddHeader>&amp;C&amp;"맑은 고딕,굵게"&amp;20 2016~2017학년도 교육과정구성표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1"/>
  <sheetViews>
    <sheetView tabSelected="1" workbookViewId="0">
      <selection activeCell="L8" sqref="L8:L9"/>
    </sheetView>
  </sheetViews>
  <sheetFormatPr defaultRowHeight="16.5"/>
  <cols>
    <col min="1" max="4" width="4.21875" style="70" customWidth="1"/>
    <col min="5" max="5" width="6" style="70" customWidth="1"/>
    <col min="6" max="11" width="6.5546875" style="70" customWidth="1"/>
    <col min="12" max="12" width="22.88671875" style="70" customWidth="1"/>
    <col min="13" max="16384" width="8.88671875" style="70"/>
  </cols>
  <sheetData>
    <row r="1" spans="1:12" ht="17.25" thickBot="1">
      <c r="A1" s="141" t="s">
        <v>180</v>
      </c>
      <c r="B1" s="141"/>
      <c r="C1" s="8"/>
      <c r="D1" s="7"/>
      <c r="E1" s="181" t="s">
        <v>181</v>
      </c>
      <c r="F1" s="181"/>
      <c r="G1" s="181"/>
      <c r="H1" s="181"/>
      <c r="I1" s="181"/>
      <c r="J1" s="181"/>
      <c r="K1" s="68"/>
      <c r="L1" s="69" t="s">
        <v>153</v>
      </c>
    </row>
    <row r="2" spans="1:12">
      <c r="A2" s="182" t="s">
        <v>14</v>
      </c>
      <c r="B2" s="184" t="s">
        <v>15</v>
      </c>
      <c r="C2" s="185" t="s">
        <v>154</v>
      </c>
      <c r="D2" s="185" t="s">
        <v>155</v>
      </c>
      <c r="E2" s="185" t="s">
        <v>12</v>
      </c>
      <c r="F2" s="184" t="s">
        <v>156</v>
      </c>
      <c r="G2" s="184"/>
      <c r="H2" s="184"/>
      <c r="I2" s="184" t="s">
        <v>157</v>
      </c>
      <c r="J2" s="184"/>
      <c r="K2" s="184"/>
      <c r="L2" s="177" t="s">
        <v>16</v>
      </c>
    </row>
    <row r="3" spans="1:12">
      <c r="A3" s="155"/>
      <c r="B3" s="128"/>
      <c r="C3" s="138"/>
      <c r="D3" s="138"/>
      <c r="E3" s="138"/>
      <c r="F3" s="128" t="s">
        <v>1</v>
      </c>
      <c r="G3" s="128"/>
      <c r="H3" s="128"/>
      <c r="I3" s="128" t="s">
        <v>1</v>
      </c>
      <c r="J3" s="128"/>
      <c r="K3" s="128"/>
      <c r="L3" s="178"/>
    </row>
    <row r="4" spans="1:12">
      <c r="A4" s="155"/>
      <c r="B4" s="128"/>
      <c r="C4" s="138"/>
      <c r="D4" s="138"/>
      <c r="E4" s="138"/>
      <c r="F4" s="128" t="s">
        <v>7</v>
      </c>
      <c r="G4" s="128" t="s">
        <v>17</v>
      </c>
      <c r="H4" s="128"/>
      <c r="I4" s="128" t="s">
        <v>7</v>
      </c>
      <c r="J4" s="128" t="s">
        <v>17</v>
      </c>
      <c r="K4" s="128"/>
      <c r="L4" s="178"/>
    </row>
    <row r="5" spans="1:12" ht="17.25" thickBot="1">
      <c r="A5" s="183"/>
      <c r="B5" s="180"/>
      <c r="C5" s="186"/>
      <c r="D5" s="186"/>
      <c r="E5" s="186"/>
      <c r="F5" s="180"/>
      <c r="G5" s="71" t="s">
        <v>8</v>
      </c>
      <c r="H5" s="71" t="s">
        <v>9</v>
      </c>
      <c r="I5" s="180"/>
      <c r="J5" s="71" t="s">
        <v>8</v>
      </c>
      <c r="K5" s="71" t="s">
        <v>9</v>
      </c>
      <c r="L5" s="179"/>
    </row>
    <row r="6" spans="1:12" ht="16.5" customHeight="1">
      <c r="A6" s="170">
        <v>1</v>
      </c>
      <c r="B6" s="187">
        <v>1</v>
      </c>
      <c r="C6" s="165" t="s">
        <v>158</v>
      </c>
      <c r="D6" s="130" t="s">
        <v>18</v>
      </c>
      <c r="E6" s="130"/>
      <c r="F6" s="174" t="s">
        <v>191</v>
      </c>
      <c r="G6" s="175"/>
      <c r="H6" s="176"/>
      <c r="I6" s="130" t="s">
        <v>192</v>
      </c>
      <c r="J6" s="130"/>
      <c r="K6" s="130"/>
      <c r="L6" s="172"/>
    </row>
    <row r="7" spans="1:12">
      <c r="A7" s="170"/>
      <c r="B7" s="188"/>
      <c r="C7" s="165"/>
      <c r="D7" s="128"/>
      <c r="E7" s="128"/>
      <c r="F7" s="90">
        <v>1</v>
      </c>
      <c r="G7" s="90">
        <v>1</v>
      </c>
      <c r="H7" s="90">
        <v>0</v>
      </c>
      <c r="I7" s="72">
        <v>1</v>
      </c>
      <c r="J7" s="72">
        <v>1</v>
      </c>
      <c r="K7" s="72">
        <v>0</v>
      </c>
      <c r="L7" s="168"/>
    </row>
    <row r="8" spans="1:12" ht="16.5" customHeight="1">
      <c r="A8" s="170"/>
      <c r="B8" s="188"/>
      <c r="C8" s="165"/>
      <c r="D8" s="128" t="s">
        <v>159</v>
      </c>
      <c r="E8" s="129"/>
      <c r="F8" s="160" t="s">
        <v>193</v>
      </c>
      <c r="G8" s="161"/>
      <c r="H8" s="162"/>
      <c r="I8" s="160" t="s">
        <v>258</v>
      </c>
      <c r="J8" s="161"/>
      <c r="K8" s="162"/>
      <c r="L8" s="167"/>
    </row>
    <row r="9" spans="1:12">
      <c r="A9" s="170"/>
      <c r="B9" s="188"/>
      <c r="C9" s="166"/>
      <c r="D9" s="128"/>
      <c r="E9" s="130"/>
      <c r="F9" s="73">
        <v>2</v>
      </c>
      <c r="G9" s="73">
        <v>1</v>
      </c>
      <c r="H9" s="73">
        <v>2</v>
      </c>
      <c r="I9" s="73">
        <v>2</v>
      </c>
      <c r="J9" s="73">
        <v>1</v>
      </c>
      <c r="K9" s="73">
        <v>2</v>
      </c>
      <c r="L9" s="168"/>
    </row>
    <row r="10" spans="1:12">
      <c r="A10" s="170"/>
      <c r="B10" s="188"/>
      <c r="C10" s="128" t="s">
        <v>160</v>
      </c>
      <c r="D10" s="128"/>
      <c r="E10" s="128"/>
      <c r="F10" s="90">
        <v>3</v>
      </c>
      <c r="G10" s="90">
        <v>2</v>
      </c>
      <c r="H10" s="90">
        <v>2</v>
      </c>
      <c r="I10" s="72">
        <v>3</v>
      </c>
      <c r="J10" s="72">
        <v>2</v>
      </c>
      <c r="K10" s="72">
        <v>2</v>
      </c>
      <c r="L10" s="74"/>
    </row>
    <row r="11" spans="1:12" ht="16.5" customHeight="1">
      <c r="A11" s="170"/>
      <c r="B11" s="188"/>
      <c r="C11" s="164" t="s">
        <v>161</v>
      </c>
      <c r="D11" s="128" t="s">
        <v>162</v>
      </c>
      <c r="E11" s="128"/>
      <c r="F11" s="160" t="s">
        <v>194</v>
      </c>
      <c r="G11" s="161"/>
      <c r="H11" s="162"/>
      <c r="I11" s="160" t="s">
        <v>194</v>
      </c>
      <c r="J11" s="161"/>
      <c r="K11" s="162"/>
      <c r="L11" s="167"/>
    </row>
    <row r="12" spans="1:12">
      <c r="A12" s="170"/>
      <c r="B12" s="188"/>
      <c r="C12" s="165"/>
      <c r="D12" s="128"/>
      <c r="E12" s="128"/>
      <c r="F12" s="73">
        <v>2</v>
      </c>
      <c r="G12" s="73">
        <v>1</v>
      </c>
      <c r="H12" s="73">
        <v>2</v>
      </c>
      <c r="I12" s="73">
        <v>3</v>
      </c>
      <c r="J12" s="73">
        <v>1</v>
      </c>
      <c r="K12" s="73">
        <v>2</v>
      </c>
      <c r="L12" s="168"/>
    </row>
    <row r="13" spans="1:12">
      <c r="A13" s="170"/>
      <c r="B13" s="188"/>
      <c r="C13" s="165"/>
      <c r="D13" s="129" t="s">
        <v>159</v>
      </c>
      <c r="E13" s="128"/>
      <c r="F13" s="133" t="s">
        <v>195</v>
      </c>
      <c r="G13" s="134"/>
      <c r="H13" s="135"/>
      <c r="I13" s="128" t="s">
        <v>196</v>
      </c>
      <c r="J13" s="128"/>
      <c r="K13" s="128"/>
      <c r="L13" s="167"/>
    </row>
    <row r="14" spans="1:12">
      <c r="A14" s="170"/>
      <c r="B14" s="188"/>
      <c r="C14" s="165"/>
      <c r="D14" s="173"/>
      <c r="E14" s="128"/>
      <c r="F14" s="90">
        <v>2</v>
      </c>
      <c r="G14" s="90">
        <v>1</v>
      </c>
      <c r="H14" s="90">
        <v>2</v>
      </c>
      <c r="I14" s="72">
        <v>2</v>
      </c>
      <c r="J14" s="72">
        <v>1</v>
      </c>
      <c r="K14" s="72">
        <v>2</v>
      </c>
      <c r="L14" s="168"/>
    </row>
    <row r="15" spans="1:12">
      <c r="A15" s="170"/>
      <c r="B15" s="188"/>
      <c r="C15" s="165"/>
      <c r="D15" s="173"/>
      <c r="E15" s="129"/>
      <c r="F15" s="133" t="s">
        <v>197</v>
      </c>
      <c r="G15" s="134"/>
      <c r="H15" s="135"/>
      <c r="I15" s="133" t="s">
        <v>198</v>
      </c>
      <c r="J15" s="134"/>
      <c r="K15" s="135"/>
      <c r="L15" s="93"/>
    </row>
    <row r="16" spans="1:12">
      <c r="A16" s="170"/>
      <c r="B16" s="188"/>
      <c r="C16" s="165"/>
      <c r="D16" s="173"/>
      <c r="E16" s="130"/>
      <c r="F16" s="90">
        <v>2</v>
      </c>
      <c r="G16" s="90">
        <v>1</v>
      </c>
      <c r="H16" s="90">
        <v>2</v>
      </c>
      <c r="I16" s="90">
        <v>3</v>
      </c>
      <c r="J16" s="90">
        <v>1</v>
      </c>
      <c r="K16" s="90">
        <v>2</v>
      </c>
      <c r="L16" s="93"/>
    </row>
    <row r="17" spans="1:12">
      <c r="A17" s="170"/>
      <c r="B17" s="188"/>
      <c r="C17" s="165"/>
      <c r="D17" s="173"/>
      <c r="E17" s="129"/>
      <c r="F17" s="133" t="s">
        <v>199</v>
      </c>
      <c r="G17" s="134"/>
      <c r="H17" s="135"/>
      <c r="I17" s="133" t="s">
        <v>200</v>
      </c>
      <c r="J17" s="134"/>
      <c r="K17" s="135"/>
      <c r="L17" s="93"/>
    </row>
    <row r="18" spans="1:12">
      <c r="A18" s="170"/>
      <c r="B18" s="188"/>
      <c r="C18" s="165"/>
      <c r="D18" s="173"/>
      <c r="E18" s="130"/>
      <c r="F18" s="90">
        <v>1</v>
      </c>
      <c r="G18" s="90">
        <v>1</v>
      </c>
      <c r="H18" s="90">
        <v>1</v>
      </c>
      <c r="I18" s="90">
        <v>3</v>
      </c>
      <c r="J18" s="90">
        <v>1</v>
      </c>
      <c r="K18" s="90">
        <v>2</v>
      </c>
      <c r="L18" s="93"/>
    </row>
    <row r="19" spans="1:12">
      <c r="A19" s="170"/>
      <c r="B19" s="188"/>
      <c r="C19" s="165"/>
      <c r="D19" s="173"/>
      <c r="E19" s="129"/>
      <c r="F19" s="133" t="s">
        <v>201</v>
      </c>
      <c r="G19" s="134"/>
      <c r="H19" s="135"/>
      <c r="I19" s="133"/>
      <c r="J19" s="134"/>
      <c r="K19" s="135"/>
      <c r="L19" s="93"/>
    </row>
    <row r="20" spans="1:12">
      <c r="A20" s="170"/>
      <c r="B20" s="188"/>
      <c r="C20" s="165"/>
      <c r="D20" s="173"/>
      <c r="E20" s="130"/>
      <c r="F20" s="90">
        <v>1</v>
      </c>
      <c r="G20" s="90">
        <v>1</v>
      </c>
      <c r="H20" s="90">
        <v>1</v>
      </c>
      <c r="I20" s="90"/>
      <c r="J20" s="90"/>
      <c r="K20" s="90"/>
      <c r="L20" s="93"/>
    </row>
    <row r="21" spans="1:12">
      <c r="A21" s="170"/>
      <c r="B21" s="188"/>
      <c r="C21" s="165"/>
      <c r="D21" s="173"/>
      <c r="E21" s="92"/>
      <c r="F21" s="133" t="s">
        <v>202</v>
      </c>
      <c r="G21" s="134"/>
      <c r="H21" s="135"/>
      <c r="I21" s="133"/>
      <c r="J21" s="134"/>
      <c r="K21" s="135"/>
      <c r="L21" s="93"/>
    </row>
    <row r="22" spans="1:12">
      <c r="A22" s="170"/>
      <c r="B22" s="188"/>
      <c r="C22" s="166"/>
      <c r="D22" s="130"/>
      <c r="E22" s="92"/>
      <c r="F22" s="90">
        <v>2</v>
      </c>
      <c r="G22" s="90">
        <v>1</v>
      </c>
      <c r="H22" s="90">
        <v>2</v>
      </c>
      <c r="I22" s="90"/>
      <c r="J22" s="90"/>
      <c r="K22" s="90"/>
      <c r="L22" s="93"/>
    </row>
    <row r="23" spans="1:12">
      <c r="A23" s="170"/>
      <c r="B23" s="188"/>
      <c r="C23" s="138" t="s">
        <v>163</v>
      </c>
      <c r="D23" s="138"/>
      <c r="E23" s="138"/>
      <c r="F23" s="90">
        <f>SUM(F22,F20,F18,F16,F14,F12)</f>
        <v>10</v>
      </c>
      <c r="G23" s="90">
        <v>6</v>
      </c>
      <c r="H23" s="90">
        <f>SUM(H14,H12,H16,H18,H20,H22)</f>
        <v>10</v>
      </c>
      <c r="I23" s="72">
        <f>SUM(I12,I14,I16,I18)</f>
        <v>11</v>
      </c>
      <c r="J23" s="72">
        <f>SUM(J12,J14,J16,J18)</f>
        <v>4</v>
      </c>
      <c r="K23" s="72">
        <v>8</v>
      </c>
      <c r="L23" s="74"/>
    </row>
    <row r="24" spans="1:12" ht="16.5" customHeight="1">
      <c r="A24" s="170"/>
      <c r="B24" s="188"/>
      <c r="C24" s="164" t="s">
        <v>164</v>
      </c>
      <c r="D24" s="129" t="s">
        <v>162</v>
      </c>
      <c r="E24" s="129"/>
      <c r="F24" s="133" t="s">
        <v>204</v>
      </c>
      <c r="G24" s="134"/>
      <c r="H24" s="135"/>
      <c r="I24" s="128" t="s">
        <v>262</v>
      </c>
      <c r="J24" s="128"/>
      <c r="K24" s="128"/>
      <c r="L24" s="167"/>
    </row>
    <row r="25" spans="1:12">
      <c r="A25" s="170"/>
      <c r="B25" s="188"/>
      <c r="C25" s="165"/>
      <c r="D25" s="130"/>
      <c r="E25" s="173"/>
      <c r="F25" s="98">
        <v>2</v>
      </c>
      <c r="G25" s="98">
        <v>2</v>
      </c>
      <c r="H25" s="98">
        <v>0</v>
      </c>
      <c r="I25" s="90">
        <v>2</v>
      </c>
      <c r="J25" s="90">
        <v>1</v>
      </c>
      <c r="K25" s="90">
        <v>2</v>
      </c>
      <c r="L25" s="172"/>
    </row>
    <row r="26" spans="1:12">
      <c r="A26" s="170"/>
      <c r="B26" s="188"/>
      <c r="C26" s="165"/>
      <c r="D26" s="129" t="s">
        <v>259</v>
      </c>
      <c r="E26" s="173"/>
      <c r="F26" s="133" t="s">
        <v>205</v>
      </c>
      <c r="G26" s="134"/>
      <c r="H26" s="135"/>
      <c r="I26" s="128" t="s">
        <v>203</v>
      </c>
      <c r="J26" s="128"/>
      <c r="K26" s="128"/>
      <c r="L26" s="172"/>
    </row>
    <row r="27" spans="1:12">
      <c r="A27" s="170"/>
      <c r="B27" s="188"/>
      <c r="C27" s="165"/>
      <c r="D27" s="130"/>
      <c r="E27" s="130"/>
      <c r="F27" s="98">
        <v>3</v>
      </c>
      <c r="G27" s="98">
        <v>1</v>
      </c>
      <c r="H27" s="98">
        <v>3</v>
      </c>
      <c r="I27" s="72">
        <v>2</v>
      </c>
      <c r="J27" s="72">
        <v>1</v>
      </c>
      <c r="K27" s="72">
        <v>2</v>
      </c>
      <c r="L27" s="168"/>
    </row>
    <row r="28" spans="1:12">
      <c r="A28" s="170"/>
      <c r="B28" s="188"/>
      <c r="C28" s="165"/>
      <c r="D28" s="128" t="s">
        <v>159</v>
      </c>
      <c r="E28" s="129"/>
      <c r="F28" s="133" t="s">
        <v>206</v>
      </c>
      <c r="G28" s="134"/>
      <c r="H28" s="135"/>
      <c r="I28" s="128" t="s">
        <v>64</v>
      </c>
      <c r="J28" s="128"/>
      <c r="K28" s="128"/>
      <c r="L28" s="167"/>
    </row>
    <row r="29" spans="1:12">
      <c r="A29" s="170"/>
      <c r="B29" s="188"/>
      <c r="C29" s="165"/>
      <c r="D29" s="128"/>
      <c r="E29" s="130"/>
      <c r="F29" s="98">
        <v>3</v>
      </c>
      <c r="G29" s="98">
        <v>1</v>
      </c>
      <c r="H29" s="98">
        <v>3</v>
      </c>
      <c r="I29" s="72">
        <v>2</v>
      </c>
      <c r="J29" s="72">
        <v>1</v>
      </c>
      <c r="K29" s="72">
        <v>2</v>
      </c>
      <c r="L29" s="168"/>
    </row>
    <row r="30" spans="1:12">
      <c r="A30" s="170"/>
      <c r="B30" s="189"/>
      <c r="C30" s="133" t="s">
        <v>224</v>
      </c>
      <c r="D30" s="134"/>
      <c r="E30" s="135"/>
      <c r="F30" s="90">
        <v>8</v>
      </c>
      <c r="G30" s="90">
        <v>4</v>
      </c>
      <c r="H30" s="90">
        <v>6</v>
      </c>
      <c r="I30" s="72">
        <v>6</v>
      </c>
      <c r="J30" s="72">
        <v>3</v>
      </c>
      <c r="K30" s="72">
        <v>6</v>
      </c>
      <c r="L30" s="74"/>
    </row>
    <row r="31" spans="1:12">
      <c r="A31" s="170"/>
      <c r="B31" s="133" t="s">
        <v>225</v>
      </c>
      <c r="C31" s="134"/>
      <c r="D31" s="134"/>
      <c r="E31" s="135"/>
      <c r="F31" s="94">
        <v>21</v>
      </c>
      <c r="G31" s="95">
        <v>12</v>
      </c>
      <c r="H31" s="96">
        <f>SUM(H30,H23,H10)</f>
        <v>18</v>
      </c>
      <c r="I31" s="90">
        <f>SUM(I30,I23,I10)</f>
        <v>20</v>
      </c>
      <c r="J31" s="90">
        <f>SUM(J30,J23,J10)</f>
        <v>9</v>
      </c>
      <c r="K31" s="90">
        <f>SUM(K30,K23,K10)</f>
        <v>16</v>
      </c>
      <c r="L31" s="91"/>
    </row>
    <row r="32" spans="1:12">
      <c r="A32" s="170"/>
      <c r="B32" s="128">
        <v>2</v>
      </c>
      <c r="C32" s="164" t="s">
        <v>158</v>
      </c>
      <c r="D32" s="128" t="s">
        <v>18</v>
      </c>
      <c r="E32" s="128"/>
      <c r="F32" s="133" t="s">
        <v>208</v>
      </c>
      <c r="G32" s="134"/>
      <c r="H32" s="135"/>
      <c r="I32" s="128" t="s">
        <v>207</v>
      </c>
      <c r="J32" s="128"/>
      <c r="K32" s="128"/>
      <c r="L32" s="131"/>
    </row>
    <row r="33" spans="1:12">
      <c r="A33" s="170"/>
      <c r="B33" s="128"/>
      <c r="C33" s="165"/>
      <c r="D33" s="128"/>
      <c r="E33" s="128"/>
      <c r="F33" s="90">
        <v>1</v>
      </c>
      <c r="G33" s="90">
        <v>1</v>
      </c>
      <c r="H33" s="90">
        <v>0</v>
      </c>
      <c r="I33" s="72">
        <v>1</v>
      </c>
      <c r="J33" s="72">
        <v>1</v>
      </c>
      <c r="K33" s="72">
        <v>0</v>
      </c>
      <c r="L33" s="137"/>
    </row>
    <row r="34" spans="1:12">
      <c r="A34" s="170"/>
      <c r="B34" s="128"/>
      <c r="C34" s="165"/>
      <c r="D34" s="128" t="s">
        <v>159</v>
      </c>
      <c r="E34" s="129"/>
      <c r="F34" s="160" t="s">
        <v>209</v>
      </c>
      <c r="G34" s="161"/>
      <c r="H34" s="162"/>
      <c r="I34" s="160" t="s">
        <v>210</v>
      </c>
      <c r="J34" s="161"/>
      <c r="K34" s="162"/>
      <c r="L34" s="136"/>
    </row>
    <row r="35" spans="1:12">
      <c r="A35" s="170"/>
      <c r="B35" s="128"/>
      <c r="C35" s="166"/>
      <c r="D35" s="128"/>
      <c r="E35" s="130"/>
      <c r="F35" s="73">
        <v>2</v>
      </c>
      <c r="G35" s="73">
        <v>1</v>
      </c>
      <c r="H35" s="73">
        <v>2</v>
      </c>
      <c r="I35" s="73">
        <v>2</v>
      </c>
      <c r="J35" s="73">
        <v>2</v>
      </c>
      <c r="K35" s="73">
        <v>0</v>
      </c>
      <c r="L35" s="163"/>
    </row>
    <row r="36" spans="1:12">
      <c r="A36" s="170"/>
      <c r="B36" s="128"/>
      <c r="C36" s="128" t="s">
        <v>160</v>
      </c>
      <c r="D36" s="128"/>
      <c r="E36" s="128"/>
      <c r="F36" s="90">
        <v>3</v>
      </c>
      <c r="G36" s="90">
        <v>2</v>
      </c>
      <c r="H36" s="90">
        <v>2</v>
      </c>
      <c r="I36" s="72">
        <v>3</v>
      </c>
      <c r="J36" s="72">
        <v>3</v>
      </c>
      <c r="K36" s="72">
        <v>0</v>
      </c>
      <c r="L36" s="75"/>
    </row>
    <row r="37" spans="1:12" ht="16.5" customHeight="1">
      <c r="A37" s="170"/>
      <c r="B37" s="128"/>
      <c r="C37" s="164" t="s">
        <v>161</v>
      </c>
      <c r="D37" s="128" t="s">
        <v>159</v>
      </c>
      <c r="E37" s="128"/>
      <c r="F37" s="160" t="s">
        <v>211</v>
      </c>
      <c r="G37" s="161"/>
      <c r="H37" s="162"/>
      <c r="I37" s="160" t="s">
        <v>212</v>
      </c>
      <c r="J37" s="161"/>
      <c r="K37" s="162"/>
      <c r="L37" s="136"/>
    </row>
    <row r="38" spans="1:12">
      <c r="A38" s="170"/>
      <c r="B38" s="128"/>
      <c r="C38" s="165"/>
      <c r="D38" s="128"/>
      <c r="E38" s="128"/>
      <c r="F38" s="73">
        <v>2</v>
      </c>
      <c r="G38" s="73">
        <v>1</v>
      </c>
      <c r="H38" s="73">
        <v>2</v>
      </c>
      <c r="I38" s="73">
        <v>2</v>
      </c>
      <c r="J38" s="73">
        <v>1</v>
      </c>
      <c r="K38" s="73">
        <v>2</v>
      </c>
      <c r="L38" s="137"/>
    </row>
    <row r="39" spans="1:12" ht="16.5" customHeight="1">
      <c r="A39" s="170"/>
      <c r="B39" s="128"/>
      <c r="C39" s="165"/>
      <c r="D39" s="128" t="s">
        <v>159</v>
      </c>
      <c r="E39" s="128"/>
      <c r="F39" s="133" t="s">
        <v>213</v>
      </c>
      <c r="G39" s="134"/>
      <c r="H39" s="135"/>
      <c r="I39" s="128" t="s">
        <v>214</v>
      </c>
      <c r="J39" s="128"/>
      <c r="K39" s="128"/>
      <c r="L39" s="131"/>
    </row>
    <row r="40" spans="1:12">
      <c r="A40" s="170"/>
      <c r="B40" s="128"/>
      <c r="C40" s="165"/>
      <c r="D40" s="128"/>
      <c r="E40" s="128"/>
      <c r="F40" s="90">
        <v>2</v>
      </c>
      <c r="G40" s="90">
        <v>1</v>
      </c>
      <c r="H40" s="90">
        <v>2</v>
      </c>
      <c r="I40" s="72">
        <v>3</v>
      </c>
      <c r="J40" s="72">
        <v>1</v>
      </c>
      <c r="K40" s="72">
        <v>2</v>
      </c>
      <c r="L40" s="137"/>
    </row>
    <row r="41" spans="1:12">
      <c r="A41" s="170"/>
      <c r="B41" s="128"/>
      <c r="C41" s="165"/>
      <c r="D41" s="128" t="s">
        <v>159</v>
      </c>
      <c r="E41" s="128"/>
      <c r="F41" s="133" t="s">
        <v>215</v>
      </c>
      <c r="G41" s="134"/>
      <c r="H41" s="135"/>
      <c r="I41" s="133" t="s">
        <v>199</v>
      </c>
      <c r="J41" s="134"/>
      <c r="K41" s="135"/>
      <c r="L41" s="97"/>
    </row>
    <row r="42" spans="1:12">
      <c r="A42" s="170"/>
      <c r="B42" s="128"/>
      <c r="C42" s="165"/>
      <c r="D42" s="128"/>
      <c r="E42" s="128"/>
      <c r="F42" s="90">
        <v>2</v>
      </c>
      <c r="G42" s="90">
        <v>1</v>
      </c>
      <c r="H42" s="90">
        <v>2</v>
      </c>
      <c r="I42" s="90">
        <v>3</v>
      </c>
      <c r="J42" s="90">
        <v>1</v>
      </c>
      <c r="K42" s="90">
        <v>2</v>
      </c>
      <c r="L42" s="97"/>
    </row>
    <row r="43" spans="1:12">
      <c r="A43" s="170"/>
      <c r="B43" s="128"/>
      <c r="C43" s="165"/>
      <c r="D43" s="128" t="s">
        <v>159</v>
      </c>
      <c r="E43" s="128"/>
      <c r="F43" s="133" t="s">
        <v>216</v>
      </c>
      <c r="G43" s="134"/>
      <c r="H43" s="135"/>
      <c r="I43" s="133" t="s">
        <v>217</v>
      </c>
      <c r="J43" s="134"/>
      <c r="K43" s="135"/>
      <c r="L43" s="97"/>
    </row>
    <row r="44" spans="1:12">
      <c r="A44" s="170"/>
      <c r="B44" s="128"/>
      <c r="C44" s="165"/>
      <c r="D44" s="128"/>
      <c r="E44" s="128"/>
      <c r="F44" s="90">
        <v>2</v>
      </c>
      <c r="G44" s="90">
        <v>1</v>
      </c>
      <c r="H44" s="90">
        <v>2</v>
      </c>
      <c r="I44" s="90">
        <v>3</v>
      </c>
      <c r="J44" s="90">
        <v>1</v>
      </c>
      <c r="K44" s="90">
        <v>2</v>
      </c>
      <c r="L44" s="97"/>
    </row>
    <row r="45" spans="1:12">
      <c r="A45" s="170"/>
      <c r="B45" s="128"/>
      <c r="C45" s="165"/>
      <c r="D45" s="128" t="s">
        <v>159</v>
      </c>
      <c r="E45" s="128"/>
      <c r="F45" s="133" t="s">
        <v>218</v>
      </c>
      <c r="G45" s="134"/>
      <c r="H45" s="135"/>
      <c r="I45" s="133" t="s">
        <v>201</v>
      </c>
      <c r="J45" s="134"/>
      <c r="K45" s="135"/>
      <c r="L45" s="97"/>
    </row>
    <row r="46" spans="1:12">
      <c r="A46" s="170"/>
      <c r="B46" s="128"/>
      <c r="C46" s="165"/>
      <c r="D46" s="128"/>
      <c r="E46" s="128"/>
      <c r="F46" s="90">
        <v>2</v>
      </c>
      <c r="G46" s="90">
        <v>1</v>
      </c>
      <c r="H46" s="90">
        <v>2</v>
      </c>
      <c r="I46" s="90">
        <v>3</v>
      </c>
      <c r="J46" s="90">
        <v>1</v>
      </c>
      <c r="K46" s="90">
        <v>2</v>
      </c>
      <c r="L46" s="97"/>
    </row>
    <row r="47" spans="1:12">
      <c r="A47" s="170"/>
      <c r="B47" s="128"/>
      <c r="C47" s="165"/>
      <c r="D47" s="128" t="s">
        <v>159</v>
      </c>
      <c r="E47" s="128"/>
      <c r="F47" s="133" t="s">
        <v>200</v>
      </c>
      <c r="G47" s="134"/>
      <c r="H47" s="135"/>
      <c r="I47" s="133"/>
      <c r="J47" s="134"/>
      <c r="K47" s="135"/>
      <c r="L47" s="97"/>
    </row>
    <row r="48" spans="1:12">
      <c r="A48" s="170"/>
      <c r="B48" s="128"/>
      <c r="C48" s="166"/>
      <c r="D48" s="128"/>
      <c r="E48" s="128"/>
      <c r="F48" s="90">
        <v>1</v>
      </c>
      <c r="G48" s="90">
        <v>1</v>
      </c>
      <c r="H48" s="90">
        <v>1</v>
      </c>
      <c r="I48" s="90"/>
      <c r="J48" s="90"/>
      <c r="K48" s="90"/>
      <c r="L48" s="97"/>
    </row>
    <row r="49" spans="1:12" ht="16.5" customHeight="1">
      <c r="A49" s="170"/>
      <c r="B49" s="128"/>
      <c r="C49" s="138" t="s">
        <v>163</v>
      </c>
      <c r="D49" s="138"/>
      <c r="E49" s="138"/>
      <c r="F49" s="90">
        <f>SUM(F48,F46,F44,F42,F40,F38)</f>
        <v>11</v>
      </c>
      <c r="G49" s="90">
        <f>SUM(G48,G46,G44,G42,G40,G38)</f>
        <v>6</v>
      </c>
      <c r="H49" s="90">
        <f>SUM(H48,H46,H44,H42,H40,H38)</f>
        <v>11</v>
      </c>
      <c r="I49" s="72">
        <f>SUM(I46,I44,I42,I40,I38)</f>
        <v>14</v>
      </c>
      <c r="J49" s="72">
        <f>SUM(J46,J44,J42,J40,J38)</f>
        <v>5</v>
      </c>
      <c r="K49" s="72">
        <f>SUM(K46,K44,K42,K40,K38)</f>
        <v>10</v>
      </c>
      <c r="L49" s="75"/>
    </row>
    <row r="50" spans="1:12" ht="16.5" customHeight="1">
      <c r="A50" s="170"/>
      <c r="B50" s="128"/>
      <c r="C50" s="164" t="s">
        <v>164</v>
      </c>
      <c r="D50" s="128" t="s">
        <v>162</v>
      </c>
      <c r="E50" s="129"/>
      <c r="F50" s="133"/>
      <c r="G50" s="134"/>
      <c r="H50" s="135"/>
      <c r="I50" s="128" t="s">
        <v>264</v>
      </c>
      <c r="J50" s="128"/>
      <c r="K50" s="128"/>
      <c r="L50" s="126"/>
    </row>
    <row r="51" spans="1:12" ht="16.5" customHeight="1">
      <c r="A51" s="170"/>
      <c r="B51" s="128"/>
      <c r="C51" s="165"/>
      <c r="D51" s="128"/>
      <c r="E51" s="130"/>
      <c r="F51" s="90"/>
      <c r="G51" s="90"/>
      <c r="H51" s="90"/>
      <c r="I51" s="72">
        <v>2</v>
      </c>
      <c r="J51" s="72">
        <v>1</v>
      </c>
      <c r="K51" s="72">
        <v>2</v>
      </c>
      <c r="L51" s="127"/>
    </row>
    <row r="52" spans="1:12">
      <c r="A52" s="170"/>
      <c r="B52" s="128"/>
      <c r="C52" s="165"/>
      <c r="D52" s="128" t="s">
        <v>159</v>
      </c>
      <c r="E52" s="129"/>
      <c r="F52" s="133"/>
      <c r="G52" s="134"/>
      <c r="H52" s="135"/>
      <c r="I52" s="128" t="s">
        <v>219</v>
      </c>
      <c r="J52" s="128"/>
      <c r="K52" s="128"/>
      <c r="L52" s="136"/>
    </row>
    <row r="53" spans="1:12">
      <c r="A53" s="170"/>
      <c r="B53" s="128"/>
      <c r="C53" s="165"/>
      <c r="D53" s="128"/>
      <c r="E53" s="130"/>
      <c r="F53" s="90"/>
      <c r="G53" s="90"/>
      <c r="H53" s="90"/>
      <c r="I53" s="72">
        <v>2</v>
      </c>
      <c r="J53" s="72">
        <v>1</v>
      </c>
      <c r="K53" s="72">
        <v>2</v>
      </c>
      <c r="L53" s="137"/>
    </row>
    <row r="54" spans="1:12">
      <c r="A54" s="170"/>
      <c r="B54" s="128"/>
      <c r="C54" s="165"/>
      <c r="D54" s="128" t="s">
        <v>159</v>
      </c>
      <c r="E54" s="129"/>
      <c r="F54" s="133" t="s">
        <v>220</v>
      </c>
      <c r="G54" s="134"/>
      <c r="H54" s="135"/>
      <c r="I54" s="133"/>
      <c r="J54" s="134"/>
      <c r="K54" s="135"/>
      <c r="L54" s="97"/>
    </row>
    <row r="55" spans="1:12">
      <c r="A55" s="170"/>
      <c r="B55" s="128"/>
      <c r="C55" s="165"/>
      <c r="D55" s="128"/>
      <c r="E55" s="130"/>
      <c r="F55" s="90">
        <v>3</v>
      </c>
      <c r="G55" s="90">
        <v>1</v>
      </c>
      <c r="H55" s="90">
        <v>3</v>
      </c>
      <c r="I55" s="90"/>
      <c r="J55" s="90"/>
      <c r="K55" s="90"/>
      <c r="L55" s="97"/>
    </row>
    <row r="56" spans="1:12">
      <c r="A56" s="170"/>
      <c r="B56" s="128"/>
      <c r="C56" s="165"/>
      <c r="D56" s="128" t="s">
        <v>159</v>
      </c>
      <c r="E56" s="129"/>
      <c r="F56" s="133" t="s">
        <v>221</v>
      </c>
      <c r="G56" s="134"/>
      <c r="H56" s="135"/>
      <c r="I56" s="133"/>
      <c r="J56" s="134"/>
      <c r="K56" s="135"/>
      <c r="L56" s="97"/>
    </row>
    <row r="57" spans="1:12">
      <c r="A57" s="170"/>
      <c r="B57" s="128"/>
      <c r="C57" s="165"/>
      <c r="D57" s="128"/>
      <c r="E57" s="130"/>
      <c r="F57" s="90">
        <v>2</v>
      </c>
      <c r="G57" s="90">
        <v>2</v>
      </c>
      <c r="H57" s="90">
        <v>0</v>
      </c>
      <c r="I57" s="90"/>
      <c r="J57" s="90"/>
      <c r="K57" s="90"/>
      <c r="L57" s="97"/>
    </row>
    <row r="58" spans="1:12">
      <c r="A58" s="170"/>
      <c r="B58" s="128"/>
      <c r="C58" s="165"/>
      <c r="D58" s="128" t="s">
        <v>159</v>
      </c>
      <c r="E58" s="129"/>
      <c r="F58" s="133" t="s">
        <v>222</v>
      </c>
      <c r="G58" s="134"/>
      <c r="H58" s="135"/>
      <c r="I58" s="133"/>
      <c r="J58" s="134"/>
      <c r="K58" s="135"/>
      <c r="L58" s="97"/>
    </row>
    <row r="59" spans="1:12">
      <c r="A59" s="170"/>
      <c r="B59" s="128"/>
      <c r="C59" s="165"/>
      <c r="D59" s="128"/>
      <c r="E59" s="130"/>
      <c r="F59" s="90">
        <v>3</v>
      </c>
      <c r="G59" s="90">
        <v>1</v>
      </c>
      <c r="H59" s="90">
        <v>3</v>
      </c>
      <c r="I59" s="90"/>
      <c r="J59" s="90"/>
      <c r="K59" s="90"/>
      <c r="L59" s="97"/>
    </row>
    <row r="60" spans="1:12">
      <c r="A60" s="170"/>
      <c r="B60" s="128"/>
      <c r="C60" s="165"/>
      <c r="D60" s="128" t="s">
        <v>159</v>
      </c>
      <c r="E60" s="129"/>
      <c r="F60" s="133" t="s">
        <v>223</v>
      </c>
      <c r="G60" s="134"/>
      <c r="H60" s="135"/>
      <c r="I60" s="90"/>
      <c r="J60" s="90"/>
      <c r="K60" s="90"/>
      <c r="L60" s="97"/>
    </row>
    <row r="61" spans="1:12">
      <c r="A61" s="170"/>
      <c r="B61" s="128"/>
      <c r="C61" s="166"/>
      <c r="D61" s="128"/>
      <c r="E61" s="130"/>
      <c r="F61" s="90">
        <v>2</v>
      </c>
      <c r="G61" s="90">
        <v>2</v>
      </c>
      <c r="H61" s="90">
        <v>0</v>
      </c>
      <c r="I61" s="90"/>
      <c r="J61" s="90"/>
      <c r="K61" s="90"/>
      <c r="L61" s="97"/>
    </row>
    <row r="62" spans="1:12">
      <c r="A62" s="170"/>
      <c r="B62" s="128"/>
      <c r="C62" s="128" t="s">
        <v>165</v>
      </c>
      <c r="D62" s="128"/>
      <c r="E62" s="128"/>
      <c r="F62" s="72">
        <f>SUM(F61,F59,F57,F55)</f>
        <v>10</v>
      </c>
      <c r="G62" s="72">
        <f>SUM(G61,G59,G57,G55)</f>
        <v>6</v>
      </c>
      <c r="H62" s="72">
        <f>SUM(H61,H59,H57,H55)</f>
        <v>6</v>
      </c>
      <c r="I62" s="72">
        <v>4</v>
      </c>
      <c r="J62" s="72">
        <v>2</v>
      </c>
      <c r="K62" s="72">
        <v>4</v>
      </c>
      <c r="L62" s="75"/>
    </row>
    <row r="63" spans="1:12">
      <c r="A63" s="171"/>
      <c r="B63" s="128" t="s">
        <v>166</v>
      </c>
      <c r="C63" s="128"/>
      <c r="D63" s="128"/>
      <c r="E63" s="128"/>
      <c r="F63" s="72">
        <f t="shared" ref="F63:K63" si="0">SUM(F62,F49,F36)</f>
        <v>24</v>
      </c>
      <c r="G63" s="72">
        <f t="shared" si="0"/>
        <v>14</v>
      </c>
      <c r="H63" s="72">
        <f t="shared" si="0"/>
        <v>19</v>
      </c>
      <c r="I63" s="72">
        <f t="shared" si="0"/>
        <v>21</v>
      </c>
      <c r="J63" s="72">
        <f t="shared" si="0"/>
        <v>10</v>
      </c>
      <c r="K63" s="72">
        <f t="shared" si="0"/>
        <v>14</v>
      </c>
      <c r="L63" s="76"/>
    </row>
    <row r="64" spans="1:12">
      <c r="A64" s="169">
        <v>2</v>
      </c>
      <c r="B64" s="128">
        <v>1</v>
      </c>
      <c r="C64" s="164" t="s">
        <v>158</v>
      </c>
      <c r="D64" s="128" t="s">
        <v>18</v>
      </c>
      <c r="E64" s="128"/>
      <c r="F64" s="128" t="s">
        <v>226</v>
      </c>
      <c r="G64" s="128"/>
      <c r="H64" s="128"/>
      <c r="I64" s="128"/>
      <c r="J64" s="128"/>
      <c r="K64" s="128"/>
      <c r="L64" s="167"/>
    </row>
    <row r="65" spans="1:12">
      <c r="A65" s="170"/>
      <c r="B65" s="128"/>
      <c r="C65" s="165"/>
      <c r="D65" s="128"/>
      <c r="E65" s="128"/>
      <c r="F65" s="72">
        <v>2</v>
      </c>
      <c r="G65" s="72">
        <v>1</v>
      </c>
      <c r="H65" s="72">
        <v>2</v>
      </c>
      <c r="I65" s="72"/>
      <c r="J65" s="72"/>
      <c r="K65" s="72"/>
      <c r="L65" s="168"/>
    </row>
    <row r="66" spans="1:12">
      <c r="A66" s="170"/>
      <c r="B66" s="128"/>
      <c r="C66" s="165"/>
      <c r="D66" s="128" t="s">
        <v>159</v>
      </c>
      <c r="E66" s="129"/>
      <c r="F66" s="160"/>
      <c r="G66" s="161"/>
      <c r="H66" s="162"/>
      <c r="I66" s="160" t="s">
        <v>260</v>
      </c>
      <c r="J66" s="161"/>
      <c r="K66" s="162"/>
      <c r="L66" s="167"/>
    </row>
    <row r="67" spans="1:12">
      <c r="A67" s="170"/>
      <c r="B67" s="128"/>
      <c r="C67" s="166"/>
      <c r="D67" s="128"/>
      <c r="E67" s="130"/>
      <c r="F67" s="73"/>
      <c r="G67" s="73"/>
      <c r="H67" s="73"/>
      <c r="I67" s="73">
        <v>2</v>
      </c>
      <c r="J67" s="73">
        <v>1</v>
      </c>
      <c r="K67" s="73">
        <v>2</v>
      </c>
      <c r="L67" s="168"/>
    </row>
    <row r="68" spans="1:12">
      <c r="A68" s="170"/>
      <c r="B68" s="128"/>
      <c r="C68" s="128" t="s">
        <v>160</v>
      </c>
      <c r="D68" s="128"/>
      <c r="E68" s="128"/>
      <c r="F68" s="72">
        <v>2</v>
      </c>
      <c r="G68" s="72">
        <v>1</v>
      </c>
      <c r="H68" s="72">
        <v>2</v>
      </c>
      <c r="I68" s="72">
        <v>2</v>
      </c>
      <c r="J68" s="72">
        <v>1</v>
      </c>
      <c r="K68" s="72">
        <v>2</v>
      </c>
      <c r="L68" s="74"/>
    </row>
    <row r="69" spans="1:12" ht="16.5" customHeight="1">
      <c r="A69" s="170"/>
      <c r="B69" s="128"/>
      <c r="C69" s="164" t="s">
        <v>161</v>
      </c>
      <c r="D69" s="128" t="s">
        <v>162</v>
      </c>
      <c r="E69" s="128"/>
      <c r="F69" s="160" t="s">
        <v>227</v>
      </c>
      <c r="G69" s="161"/>
      <c r="H69" s="162"/>
      <c r="I69" s="160" t="s">
        <v>228</v>
      </c>
      <c r="J69" s="161"/>
      <c r="K69" s="162"/>
      <c r="L69" s="167"/>
    </row>
    <row r="70" spans="1:12">
      <c r="A70" s="170"/>
      <c r="B70" s="128"/>
      <c r="C70" s="165"/>
      <c r="D70" s="128"/>
      <c r="E70" s="128"/>
      <c r="F70" s="73">
        <v>1</v>
      </c>
      <c r="G70" s="73">
        <v>1</v>
      </c>
      <c r="H70" s="73">
        <v>0</v>
      </c>
      <c r="I70" s="73">
        <v>3</v>
      </c>
      <c r="J70" s="73">
        <v>1</v>
      </c>
      <c r="K70" s="73">
        <v>2</v>
      </c>
      <c r="L70" s="168"/>
    </row>
    <row r="71" spans="1:12">
      <c r="A71" s="170"/>
      <c r="B71" s="128"/>
      <c r="C71" s="165"/>
      <c r="D71" s="128" t="s">
        <v>162</v>
      </c>
      <c r="E71" s="128"/>
      <c r="F71" s="128" t="s">
        <v>229</v>
      </c>
      <c r="G71" s="128"/>
      <c r="H71" s="128"/>
      <c r="I71" s="128" t="s">
        <v>230</v>
      </c>
      <c r="J71" s="128"/>
      <c r="K71" s="128"/>
      <c r="L71" s="167"/>
    </row>
    <row r="72" spans="1:12">
      <c r="A72" s="170"/>
      <c r="B72" s="128"/>
      <c r="C72" s="165"/>
      <c r="D72" s="128"/>
      <c r="E72" s="128"/>
      <c r="F72" s="72">
        <v>2</v>
      </c>
      <c r="G72" s="72">
        <v>1</v>
      </c>
      <c r="H72" s="72">
        <v>2</v>
      </c>
      <c r="I72" s="72">
        <v>3</v>
      </c>
      <c r="J72" s="72">
        <v>1</v>
      </c>
      <c r="K72" s="72">
        <v>2</v>
      </c>
      <c r="L72" s="168"/>
    </row>
    <row r="73" spans="1:12">
      <c r="A73" s="170"/>
      <c r="B73" s="128"/>
      <c r="C73" s="165"/>
      <c r="D73" s="128" t="s">
        <v>159</v>
      </c>
      <c r="E73" s="128"/>
      <c r="F73" s="128" t="s">
        <v>231</v>
      </c>
      <c r="G73" s="128"/>
      <c r="H73" s="128"/>
      <c r="I73" s="128" t="s">
        <v>232</v>
      </c>
      <c r="J73" s="128"/>
      <c r="K73" s="128"/>
      <c r="L73" s="93"/>
    </row>
    <row r="74" spans="1:12">
      <c r="A74" s="170"/>
      <c r="B74" s="128"/>
      <c r="C74" s="165"/>
      <c r="D74" s="128"/>
      <c r="E74" s="128"/>
      <c r="F74" s="90">
        <v>3</v>
      </c>
      <c r="G74" s="90">
        <v>1</v>
      </c>
      <c r="H74" s="90">
        <v>3</v>
      </c>
      <c r="I74" s="90">
        <v>2</v>
      </c>
      <c r="J74" s="90">
        <v>1</v>
      </c>
      <c r="K74" s="90">
        <v>2</v>
      </c>
      <c r="L74" s="93"/>
    </row>
    <row r="75" spans="1:12">
      <c r="A75" s="170"/>
      <c r="B75" s="128"/>
      <c r="C75" s="165"/>
      <c r="D75" s="128" t="s">
        <v>159</v>
      </c>
      <c r="E75" s="128"/>
      <c r="F75" s="128" t="s">
        <v>233</v>
      </c>
      <c r="G75" s="128"/>
      <c r="H75" s="128"/>
      <c r="I75" s="128" t="s">
        <v>234</v>
      </c>
      <c r="J75" s="128"/>
      <c r="K75" s="128"/>
      <c r="L75" s="93"/>
    </row>
    <row r="76" spans="1:12">
      <c r="A76" s="170"/>
      <c r="B76" s="128"/>
      <c r="C76" s="165"/>
      <c r="D76" s="128"/>
      <c r="E76" s="128"/>
      <c r="F76" s="90">
        <v>2</v>
      </c>
      <c r="G76" s="90">
        <v>1</v>
      </c>
      <c r="H76" s="90">
        <v>2</v>
      </c>
      <c r="I76" s="90">
        <v>3</v>
      </c>
      <c r="J76" s="90">
        <v>1</v>
      </c>
      <c r="K76" s="90">
        <v>2</v>
      </c>
      <c r="L76" s="93"/>
    </row>
    <row r="77" spans="1:12">
      <c r="A77" s="170"/>
      <c r="B77" s="128"/>
      <c r="C77" s="165"/>
      <c r="D77" s="128" t="s">
        <v>159</v>
      </c>
      <c r="E77" s="128"/>
      <c r="F77" s="128" t="s">
        <v>198</v>
      </c>
      <c r="G77" s="128"/>
      <c r="H77" s="128"/>
      <c r="I77" s="128" t="s">
        <v>235</v>
      </c>
      <c r="J77" s="128"/>
      <c r="K77" s="128"/>
      <c r="L77" s="93"/>
    </row>
    <row r="78" spans="1:12">
      <c r="A78" s="170"/>
      <c r="B78" s="128"/>
      <c r="C78" s="165"/>
      <c r="D78" s="128"/>
      <c r="E78" s="128"/>
      <c r="F78" s="90">
        <v>1</v>
      </c>
      <c r="G78" s="90">
        <v>1</v>
      </c>
      <c r="H78" s="90">
        <v>1</v>
      </c>
      <c r="I78" s="90">
        <v>2</v>
      </c>
      <c r="J78" s="90">
        <v>1</v>
      </c>
      <c r="K78" s="90">
        <v>2</v>
      </c>
      <c r="L78" s="93"/>
    </row>
    <row r="79" spans="1:12">
      <c r="A79" s="170"/>
      <c r="B79" s="128"/>
      <c r="C79" s="165"/>
      <c r="D79" s="128" t="s">
        <v>159</v>
      </c>
      <c r="E79" s="128"/>
      <c r="F79" s="128" t="s">
        <v>236</v>
      </c>
      <c r="G79" s="128"/>
      <c r="H79" s="128"/>
      <c r="I79" s="128" t="s">
        <v>236</v>
      </c>
      <c r="J79" s="128"/>
      <c r="K79" s="128"/>
      <c r="L79" s="93"/>
    </row>
    <row r="80" spans="1:12">
      <c r="A80" s="170"/>
      <c r="B80" s="128"/>
      <c r="C80" s="165"/>
      <c r="D80" s="128"/>
      <c r="E80" s="128"/>
      <c r="F80" s="90">
        <v>2</v>
      </c>
      <c r="G80" s="90">
        <v>1</v>
      </c>
      <c r="H80" s="90">
        <v>2</v>
      </c>
      <c r="I80" s="90">
        <v>3</v>
      </c>
      <c r="J80" s="90">
        <v>1</v>
      </c>
      <c r="K80" s="90">
        <v>2</v>
      </c>
      <c r="L80" s="93"/>
    </row>
    <row r="81" spans="1:12">
      <c r="A81" s="170"/>
      <c r="B81" s="128"/>
      <c r="C81" s="165"/>
      <c r="D81" s="128" t="s">
        <v>159</v>
      </c>
      <c r="E81" s="128"/>
      <c r="F81" s="128" t="s">
        <v>237</v>
      </c>
      <c r="G81" s="128"/>
      <c r="H81" s="128"/>
      <c r="I81" s="128" t="s">
        <v>238</v>
      </c>
      <c r="J81" s="128"/>
      <c r="K81" s="128"/>
      <c r="L81" s="93"/>
    </row>
    <row r="82" spans="1:12">
      <c r="A82" s="170"/>
      <c r="B82" s="128"/>
      <c r="C82" s="165"/>
      <c r="D82" s="128"/>
      <c r="E82" s="128"/>
      <c r="F82" s="90">
        <v>2</v>
      </c>
      <c r="G82" s="90">
        <v>1</v>
      </c>
      <c r="H82" s="90">
        <v>2</v>
      </c>
      <c r="I82" s="90">
        <v>3</v>
      </c>
      <c r="J82" s="90">
        <v>1</v>
      </c>
      <c r="K82" s="90">
        <v>2</v>
      </c>
      <c r="L82" s="93"/>
    </row>
    <row r="83" spans="1:12">
      <c r="A83" s="170"/>
      <c r="B83" s="128"/>
      <c r="C83" s="165"/>
      <c r="D83" s="128" t="s">
        <v>159</v>
      </c>
      <c r="E83" s="128"/>
      <c r="F83" s="128" t="s">
        <v>239</v>
      </c>
      <c r="G83" s="128"/>
      <c r="H83" s="128"/>
      <c r="I83" s="128"/>
      <c r="J83" s="128"/>
      <c r="K83" s="128"/>
      <c r="L83" s="93"/>
    </row>
    <row r="84" spans="1:12">
      <c r="A84" s="170"/>
      <c r="B84" s="128"/>
      <c r="C84" s="166"/>
      <c r="D84" s="128"/>
      <c r="E84" s="128"/>
      <c r="F84" s="90">
        <v>2</v>
      </c>
      <c r="G84" s="90">
        <v>1</v>
      </c>
      <c r="H84" s="90">
        <v>2</v>
      </c>
      <c r="I84" s="90"/>
      <c r="J84" s="90"/>
      <c r="K84" s="90"/>
      <c r="L84" s="93"/>
    </row>
    <row r="85" spans="1:12">
      <c r="A85" s="170"/>
      <c r="B85" s="128"/>
      <c r="C85" s="138" t="s">
        <v>163</v>
      </c>
      <c r="D85" s="138"/>
      <c r="E85" s="138"/>
      <c r="F85" s="72">
        <f>SUM(F84,F82,F80,F78,F76,F74,F72,F70)</f>
        <v>15</v>
      </c>
      <c r="G85" s="72">
        <f>SUM(G84,G82,G80,G78,G76,G74,G72,G70)</f>
        <v>8</v>
      </c>
      <c r="H85" s="72">
        <f>SUM(H84,H82,H80,H78,H76,H74,H72,H70)</f>
        <v>14</v>
      </c>
      <c r="I85" s="72">
        <f>SUM(I82,I80,I78,I76,I74,I72,I70)</f>
        <v>19</v>
      </c>
      <c r="J85" s="72">
        <f>SUM(J82,J80,J78,J76,J74,J72,J70)</f>
        <v>7</v>
      </c>
      <c r="K85" s="72">
        <f>SUM(K82,K80,K78,K76,K74,K72,K70)</f>
        <v>14</v>
      </c>
      <c r="L85" s="74"/>
    </row>
    <row r="86" spans="1:12" ht="16.5" customHeight="1">
      <c r="A86" s="170"/>
      <c r="B86" s="128"/>
      <c r="C86" s="164" t="s">
        <v>164</v>
      </c>
      <c r="D86" s="128" t="s">
        <v>162</v>
      </c>
      <c r="E86" s="129"/>
      <c r="F86" s="133"/>
      <c r="G86" s="134"/>
      <c r="H86" s="135"/>
      <c r="I86" s="128" t="s">
        <v>227</v>
      </c>
      <c r="J86" s="128"/>
      <c r="K86" s="128"/>
      <c r="L86" s="167"/>
    </row>
    <row r="87" spans="1:12">
      <c r="A87" s="170"/>
      <c r="B87" s="128"/>
      <c r="C87" s="165"/>
      <c r="D87" s="128"/>
      <c r="E87" s="130"/>
      <c r="F87" s="72"/>
      <c r="G87" s="72"/>
      <c r="H87" s="72"/>
      <c r="I87" s="72">
        <v>1</v>
      </c>
      <c r="J87" s="72">
        <v>1</v>
      </c>
      <c r="K87" s="72">
        <v>0</v>
      </c>
      <c r="L87" s="168"/>
    </row>
    <row r="88" spans="1:12">
      <c r="A88" s="170"/>
      <c r="B88" s="128"/>
      <c r="C88" s="165"/>
      <c r="D88" s="128" t="s">
        <v>159</v>
      </c>
      <c r="E88" s="129"/>
      <c r="F88" s="128" t="s">
        <v>240</v>
      </c>
      <c r="G88" s="128"/>
      <c r="H88" s="128"/>
      <c r="I88" s="128"/>
      <c r="J88" s="128"/>
      <c r="K88" s="128"/>
      <c r="L88" s="167"/>
    </row>
    <row r="89" spans="1:12">
      <c r="A89" s="170"/>
      <c r="B89" s="128"/>
      <c r="C89" s="165"/>
      <c r="D89" s="128"/>
      <c r="E89" s="130"/>
      <c r="F89" s="72">
        <v>2</v>
      </c>
      <c r="G89" s="72">
        <v>2</v>
      </c>
      <c r="H89" s="72">
        <v>0</v>
      </c>
      <c r="I89" s="72"/>
      <c r="J89" s="72"/>
      <c r="K89" s="72"/>
      <c r="L89" s="168"/>
    </row>
    <row r="90" spans="1:12">
      <c r="A90" s="170"/>
      <c r="B90" s="128"/>
      <c r="C90" s="165"/>
      <c r="D90" s="128" t="s">
        <v>159</v>
      </c>
      <c r="E90" s="129"/>
      <c r="F90" s="128" t="s">
        <v>241</v>
      </c>
      <c r="G90" s="128"/>
      <c r="H90" s="128"/>
      <c r="I90" s="128"/>
      <c r="J90" s="128"/>
      <c r="K90" s="128"/>
      <c r="L90" s="93"/>
    </row>
    <row r="91" spans="1:12">
      <c r="A91" s="170"/>
      <c r="B91" s="128"/>
      <c r="C91" s="165"/>
      <c r="D91" s="128"/>
      <c r="E91" s="130"/>
      <c r="F91" s="90">
        <v>2</v>
      </c>
      <c r="G91" s="90">
        <v>2</v>
      </c>
      <c r="H91" s="90">
        <v>0</v>
      </c>
      <c r="I91" s="90"/>
      <c r="J91" s="90"/>
      <c r="K91" s="90"/>
      <c r="L91" s="93"/>
    </row>
    <row r="92" spans="1:12">
      <c r="A92" s="170"/>
      <c r="B92" s="128"/>
      <c r="C92" s="165"/>
      <c r="D92" s="128" t="s">
        <v>159</v>
      </c>
      <c r="E92" s="129"/>
      <c r="F92" s="128" t="s">
        <v>242</v>
      </c>
      <c r="G92" s="128"/>
      <c r="H92" s="128"/>
      <c r="I92" s="128"/>
      <c r="J92" s="128"/>
      <c r="K92" s="128"/>
      <c r="L92" s="93"/>
    </row>
    <row r="93" spans="1:12">
      <c r="A93" s="170"/>
      <c r="B93" s="128"/>
      <c r="C93" s="166"/>
      <c r="D93" s="128"/>
      <c r="E93" s="130"/>
      <c r="F93" s="90">
        <v>2</v>
      </c>
      <c r="G93" s="90">
        <v>2</v>
      </c>
      <c r="H93" s="90">
        <v>0</v>
      </c>
      <c r="I93" s="90"/>
      <c r="J93" s="90"/>
      <c r="K93" s="90"/>
      <c r="L93" s="93"/>
    </row>
    <row r="94" spans="1:12">
      <c r="A94" s="170"/>
      <c r="B94" s="128"/>
      <c r="C94" s="128" t="s">
        <v>165</v>
      </c>
      <c r="D94" s="128"/>
      <c r="E94" s="128"/>
      <c r="F94" s="72">
        <v>6</v>
      </c>
      <c r="G94" s="72">
        <v>6</v>
      </c>
      <c r="H94" s="72">
        <v>0</v>
      </c>
      <c r="I94" s="72">
        <v>1</v>
      </c>
      <c r="J94" s="72">
        <v>1</v>
      </c>
      <c r="K94" s="72">
        <v>0</v>
      </c>
      <c r="L94" s="74"/>
    </row>
    <row r="95" spans="1:12">
      <c r="A95" s="170"/>
      <c r="B95" s="133" t="s">
        <v>166</v>
      </c>
      <c r="C95" s="134"/>
      <c r="D95" s="134"/>
      <c r="E95" s="135"/>
      <c r="F95" s="72">
        <f t="shared" ref="F95:K95" si="1">SUM(F94,F85,F68)</f>
        <v>23</v>
      </c>
      <c r="G95" s="72">
        <f t="shared" si="1"/>
        <v>15</v>
      </c>
      <c r="H95" s="72">
        <f t="shared" si="1"/>
        <v>16</v>
      </c>
      <c r="I95" s="72">
        <f t="shared" si="1"/>
        <v>22</v>
      </c>
      <c r="J95" s="72">
        <f t="shared" si="1"/>
        <v>9</v>
      </c>
      <c r="K95" s="72">
        <f t="shared" si="1"/>
        <v>16</v>
      </c>
      <c r="L95" s="74"/>
    </row>
    <row r="96" spans="1:12" ht="16.5" customHeight="1">
      <c r="A96" s="170"/>
      <c r="B96" s="128">
        <v>2</v>
      </c>
      <c r="C96" s="164" t="s">
        <v>158</v>
      </c>
      <c r="D96" s="128" t="s">
        <v>18</v>
      </c>
      <c r="E96" s="128"/>
      <c r="F96" s="128"/>
      <c r="G96" s="128"/>
      <c r="H96" s="128"/>
      <c r="I96" s="128"/>
      <c r="J96" s="128"/>
      <c r="K96" s="128"/>
      <c r="L96" s="131"/>
    </row>
    <row r="97" spans="1:12">
      <c r="A97" s="170"/>
      <c r="B97" s="128"/>
      <c r="C97" s="165"/>
      <c r="D97" s="128"/>
      <c r="E97" s="128"/>
      <c r="F97" s="72"/>
      <c r="G97" s="72"/>
      <c r="H97" s="72"/>
      <c r="I97" s="72"/>
      <c r="J97" s="72"/>
      <c r="K97" s="72"/>
      <c r="L97" s="137"/>
    </row>
    <row r="98" spans="1:12">
      <c r="A98" s="170"/>
      <c r="B98" s="128"/>
      <c r="C98" s="165"/>
      <c r="D98" s="128" t="s">
        <v>159</v>
      </c>
      <c r="E98" s="129"/>
      <c r="F98" s="160"/>
      <c r="G98" s="161"/>
      <c r="H98" s="162"/>
      <c r="I98" s="160"/>
      <c r="J98" s="161"/>
      <c r="K98" s="162"/>
      <c r="L98" s="136"/>
    </row>
    <row r="99" spans="1:12">
      <c r="A99" s="170"/>
      <c r="B99" s="128"/>
      <c r="C99" s="166"/>
      <c r="D99" s="128"/>
      <c r="E99" s="130"/>
      <c r="F99" s="73"/>
      <c r="G99" s="73"/>
      <c r="H99" s="73"/>
      <c r="I99" s="73"/>
      <c r="J99" s="73"/>
      <c r="K99" s="73"/>
      <c r="L99" s="163"/>
    </row>
    <row r="100" spans="1:12">
      <c r="A100" s="170"/>
      <c r="B100" s="128"/>
      <c r="C100" s="128" t="s">
        <v>160</v>
      </c>
      <c r="D100" s="128"/>
      <c r="E100" s="128"/>
      <c r="F100" s="72">
        <v>0</v>
      </c>
      <c r="G100" s="72">
        <v>0</v>
      </c>
      <c r="H100" s="72">
        <v>0</v>
      </c>
      <c r="I100" s="72">
        <v>0</v>
      </c>
      <c r="J100" s="72">
        <v>0</v>
      </c>
      <c r="K100" s="72">
        <v>0</v>
      </c>
      <c r="L100" s="75"/>
    </row>
    <row r="101" spans="1:12" ht="16.5" customHeight="1">
      <c r="A101" s="170"/>
      <c r="B101" s="128"/>
      <c r="C101" s="164" t="s">
        <v>161</v>
      </c>
      <c r="D101" s="128" t="s">
        <v>162</v>
      </c>
      <c r="E101" s="128"/>
      <c r="F101" s="160" t="s">
        <v>243</v>
      </c>
      <c r="G101" s="161"/>
      <c r="H101" s="162"/>
      <c r="I101" s="160" t="s">
        <v>229</v>
      </c>
      <c r="J101" s="161"/>
      <c r="K101" s="162"/>
      <c r="L101" s="136"/>
    </row>
    <row r="102" spans="1:12">
      <c r="A102" s="170"/>
      <c r="B102" s="128"/>
      <c r="C102" s="165"/>
      <c r="D102" s="128"/>
      <c r="E102" s="128"/>
      <c r="F102" s="73">
        <v>1</v>
      </c>
      <c r="G102" s="73">
        <v>1</v>
      </c>
      <c r="H102" s="73">
        <v>0</v>
      </c>
      <c r="I102" s="73">
        <v>3</v>
      </c>
      <c r="J102" s="73">
        <v>1</v>
      </c>
      <c r="K102" s="73">
        <v>2</v>
      </c>
      <c r="L102" s="137"/>
    </row>
    <row r="103" spans="1:12">
      <c r="A103" s="170"/>
      <c r="B103" s="128"/>
      <c r="C103" s="165"/>
      <c r="D103" s="129" t="s">
        <v>159</v>
      </c>
      <c r="E103" s="129"/>
      <c r="F103" s="133" t="s">
        <v>244</v>
      </c>
      <c r="G103" s="134"/>
      <c r="H103" s="135"/>
      <c r="I103" s="133" t="s">
        <v>202</v>
      </c>
      <c r="J103" s="134"/>
      <c r="K103" s="135"/>
      <c r="L103" s="131"/>
    </row>
    <row r="104" spans="1:12">
      <c r="A104" s="170"/>
      <c r="B104" s="128"/>
      <c r="C104" s="165"/>
      <c r="D104" s="130"/>
      <c r="E104" s="130"/>
      <c r="F104" s="72">
        <v>2</v>
      </c>
      <c r="G104" s="72">
        <v>1</v>
      </c>
      <c r="H104" s="72">
        <v>2</v>
      </c>
      <c r="I104" s="98">
        <v>3</v>
      </c>
      <c r="J104" s="98">
        <v>1</v>
      </c>
      <c r="K104" s="98">
        <v>2</v>
      </c>
      <c r="L104" s="132"/>
    </row>
    <row r="105" spans="1:12">
      <c r="A105" s="170"/>
      <c r="B105" s="128"/>
      <c r="C105" s="165"/>
      <c r="D105" s="128" t="s">
        <v>159</v>
      </c>
      <c r="E105" s="128"/>
      <c r="F105" s="128" t="s">
        <v>245</v>
      </c>
      <c r="G105" s="128"/>
      <c r="H105" s="128"/>
      <c r="I105" s="133" t="s">
        <v>247</v>
      </c>
      <c r="J105" s="134"/>
      <c r="K105" s="135"/>
      <c r="L105" s="97"/>
    </row>
    <row r="106" spans="1:12">
      <c r="A106" s="170"/>
      <c r="B106" s="128"/>
      <c r="C106" s="165"/>
      <c r="D106" s="128"/>
      <c r="E106" s="128"/>
      <c r="F106" s="90">
        <v>2</v>
      </c>
      <c r="G106" s="90">
        <v>1</v>
      </c>
      <c r="H106" s="90">
        <v>2</v>
      </c>
      <c r="I106" s="98">
        <v>3</v>
      </c>
      <c r="J106" s="98">
        <v>1</v>
      </c>
      <c r="K106" s="98">
        <v>2</v>
      </c>
      <c r="L106" s="97"/>
    </row>
    <row r="107" spans="1:12">
      <c r="A107" s="170"/>
      <c r="B107" s="128"/>
      <c r="C107" s="165"/>
      <c r="D107" s="128" t="s">
        <v>159</v>
      </c>
      <c r="E107" s="128"/>
      <c r="F107" s="128" t="s">
        <v>246</v>
      </c>
      <c r="G107" s="128"/>
      <c r="H107" s="128"/>
      <c r="I107" s="133" t="s">
        <v>248</v>
      </c>
      <c r="J107" s="134"/>
      <c r="K107" s="135"/>
      <c r="L107" s="97"/>
    </row>
    <row r="108" spans="1:12">
      <c r="A108" s="170"/>
      <c r="B108" s="128"/>
      <c r="C108" s="165"/>
      <c r="D108" s="128"/>
      <c r="E108" s="128"/>
      <c r="F108" s="90">
        <v>3</v>
      </c>
      <c r="G108" s="90">
        <v>1</v>
      </c>
      <c r="H108" s="90">
        <v>3</v>
      </c>
      <c r="I108" s="98">
        <v>3</v>
      </c>
      <c r="J108" s="98">
        <v>1</v>
      </c>
      <c r="K108" s="98">
        <v>2</v>
      </c>
      <c r="L108" s="97"/>
    </row>
    <row r="109" spans="1:12">
      <c r="A109" s="170"/>
      <c r="B109" s="128"/>
      <c r="C109" s="165"/>
      <c r="D109" s="128" t="s">
        <v>159</v>
      </c>
      <c r="E109" s="128"/>
      <c r="F109" s="128" t="s">
        <v>217</v>
      </c>
      <c r="G109" s="128"/>
      <c r="H109" s="128"/>
      <c r="I109" s="133" t="s">
        <v>261</v>
      </c>
      <c r="J109" s="134"/>
      <c r="K109" s="135"/>
      <c r="L109" s="97"/>
    </row>
    <row r="110" spans="1:12">
      <c r="A110" s="170"/>
      <c r="B110" s="128"/>
      <c r="C110" s="165"/>
      <c r="D110" s="128"/>
      <c r="E110" s="128"/>
      <c r="F110" s="90">
        <v>3</v>
      </c>
      <c r="G110" s="90">
        <v>2</v>
      </c>
      <c r="H110" s="90">
        <v>2</v>
      </c>
      <c r="I110" s="98">
        <v>3</v>
      </c>
      <c r="J110" s="98">
        <v>1</v>
      </c>
      <c r="K110" s="98">
        <v>2</v>
      </c>
      <c r="L110" s="97"/>
    </row>
    <row r="111" spans="1:12">
      <c r="A111" s="170"/>
      <c r="B111" s="128"/>
      <c r="C111" s="165"/>
      <c r="D111" s="128" t="s">
        <v>159</v>
      </c>
      <c r="E111" s="128"/>
      <c r="F111" s="128" t="s">
        <v>249</v>
      </c>
      <c r="G111" s="128"/>
      <c r="H111" s="128"/>
      <c r="I111" s="128" t="s">
        <v>250</v>
      </c>
      <c r="J111" s="128"/>
      <c r="K111" s="128"/>
      <c r="L111" s="97"/>
    </row>
    <row r="112" spans="1:12">
      <c r="A112" s="170"/>
      <c r="B112" s="128"/>
      <c r="C112" s="165"/>
      <c r="D112" s="128"/>
      <c r="E112" s="128"/>
      <c r="F112" s="90">
        <v>3</v>
      </c>
      <c r="G112" s="90">
        <v>2</v>
      </c>
      <c r="H112" s="90">
        <v>2</v>
      </c>
      <c r="I112" s="98">
        <v>3</v>
      </c>
      <c r="J112" s="98">
        <v>1</v>
      </c>
      <c r="K112" s="98">
        <v>2</v>
      </c>
      <c r="L112" s="97"/>
    </row>
    <row r="113" spans="1:12">
      <c r="A113" s="170"/>
      <c r="B113" s="128"/>
      <c r="C113" s="165"/>
      <c r="D113" s="128" t="s">
        <v>159</v>
      </c>
      <c r="E113" s="128"/>
      <c r="F113" s="128"/>
      <c r="G113" s="128"/>
      <c r="H113" s="128"/>
      <c r="I113" s="128"/>
      <c r="J113" s="128"/>
      <c r="K113" s="128"/>
      <c r="L113" s="97"/>
    </row>
    <row r="114" spans="1:12">
      <c r="A114" s="170"/>
      <c r="B114" s="128"/>
      <c r="C114" s="166"/>
      <c r="D114" s="128"/>
      <c r="E114" s="128"/>
      <c r="F114" s="90"/>
      <c r="G114" s="90"/>
      <c r="H114" s="90"/>
      <c r="I114" s="90"/>
      <c r="J114" s="90"/>
      <c r="K114" s="90"/>
      <c r="L114" s="97"/>
    </row>
    <row r="115" spans="1:12">
      <c r="A115" s="170"/>
      <c r="B115" s="128"/>
      <c r="C115" s="138" t="s">
        <v>163</v>
      </c>
      <c r="D115" s="138"/>
      <c r="E115" s="138"/>
      <c r="F115" s="72">
        <f>SUM(F102,F104,F106,F108,F110,F112)</f>
        <v>14</v>
      </c>
      <c r="G115" s="72">
        <f>SUM(G112,G110,G108,G106,G104,G102)</f>
        <v>8</v>
      </c>
      <c r="H115" s="72">
        <f>SUM(H112,H110,H108,H106,H104,H102)</f>
        <v>11</v>
      </c>
      <c r="I115" s="72">
        <f>SUM(I114,I112,I110,I108,I106,I104,I102)</f>
        <v>18</v>
      </c>
      <c r="J115" s="72">
        <f>SUM(J114,J112,J110,J108,J106,J104,J102)</f>
        <v>6</v>
      </c>
      <c r="K115" s="72">
        <f>SUM(K114,K112,K110,K108,K106,K104,K102)</f>
        <v>12</v>
      </c>
      <c r="L115" s="75"/>
    </row>
    <row r="116" spans="1:12" ht="16.5" customHeight="1">
      <c r="A116" s="170"/>
      <c r="B116" s="128"/>
      <c r="C116" s="164" t="s">
        <v>164</v>
      </c>
      <c r="D116" s="128" t="s">
        <v>162</v>
      </c>
      <c r="E116" s="129"/>
      <c r="F116" s="133"/>
      <c r="G116" s="134"/>
      <c r="H116" s="135"/>
      <c r="I116" s="128" t="s">
        <v>243</v>
      </c>
      <c r="J116" s="128"/>
      <c r="K116" s="128"/>
      <c r="L116" s="126"/>
    </row>
    <row r="117" spans="1:12">
      <c r="A117" s="170"/>
      <c r="B117" s="128"/>
      <c r="C117" s="165"/>
      <c r="D117" s="128"/>
      <c r="E117" s="130"/>
      <c r="F117" s="72"/>
      <c r="G117" s="72"/>
      <c r="H117" s="72"/>
      <c r="I117" s="72">
        <v>1</v>
      </c>
      <c r="J117" s="72">
        <v>1</v>
      </c>
      <c r="K117" s="72">
        <v>0</v>
      </c>
      <c r="L117" s="127"/>
    </row>
    <row r="118" spans="1:12">
      <c r="A118" s="170"/>
      <c r="B118" s="128"/>
      <c r="C118" s="165"/>
      <c r="D118" s="128" t="s">
        <v>162</v>
      </c>
      <c r="E118" s="129"/>
      <c r="F118" s="128"/>
      <c r="G118" s="128"/>
      <c r="H118" s="128"/>
      <c r="I118" s="128" t="s">
        <v>251</v>
      </c>
      <c r="J118" s="128"/>
      <c r="K118" s="128"/>
      <c r="L118" s="136"/>
    </row>
    <row r="119" spans="1:12">
      <c r="A119" s="170"/>
      <c r="B119" s="128"/>
      <c r="C119" s="165"/>
      <c r="D119" s="128"/>
      <c r="E119" s="130"/>
      <c r="F119" s="72"/>
      <c r="G119" s="72"/>
      <c r="H119" s="72"/>
      <c r="I119" s="72">
        <v>2</v>
      </c>
      <c r="J119" s="72">
        <v>1</v>
      </c>
      <c r="K119" s="72">
        <v>2</v>
      </c>
      <c r="L119" s="137"/>
    </row>
    <row r="120" spans="1:12">
      <c r="A120" s="170"/>
      <c r="B120" s="128"/>
      <c r="C120" s="165"/>
      <c r="D120" s="128" t="s">
        <v>162</v>
      </c>
      <c r="E120" s="100"/>
      <c r="F120" s="98"/>
      <c r="G120" s="98"/>
      <c r="H120" s="98"/>
      <c r="I120" s="128" t="s">
        <v>263</v>
      </c>
      <c r="J120" s="128"/>
      <c r="K120" s="128"/>
      <c r="L120" s="99"/>
    </row>
    <row r="121" spans="1:12">
      <c r="A121" s="170"/>
      <c r="B121" s="128"/>
      <c r="C121" s="165"/>
      <c r="D121" s="128"/>
      <c r="E121" s="100"/>
      <c r="F121" s="98"/>
      <c r="G121" s="98"/>
      <c r="H121" s="98"/>
      <c r="I121" s="98">
        <v>3</v>
      </c>
      <c r="J121" s="98">
        <v>0</v>
      </c>
      <c r="K121" s="98">
        <v>0</v>
      </c>
      <c r="L121" s="99"/>
    </row>
    <row r="122" spans="1:12">
      <c r="A122" s="170"/>
      <c r="B122" s="128"/>
      <c r="C122" s="165"/>
      <c r="D122" s="128" t="s">
        <v>159</v>
      </c>
      <c r="E122" s="129"/>
      <c r="F122" s="128" t="s">
        <v>214</v>
      </c>
      <c r="G122" s="128"/>
      <c r="H122" s="128"/>
      <c r="I122" s="128"/>
      <c r="J122" s="128"/>
      <c r="K122" s="128"/>
      <c r="L122" s="97"/>
    </row>
    <row r="123" spans="1:12">
      <c r="A123" s="170"/>
      <c r="B123" s="128"/>
      <c r="C123" s="165"/>
      <c r="D123" s="128"/>
      <c r="E123" s="130"/>
      <c r="F123" s="90">
        <v>2</v>
      </c>
      <c r="G123" s="90">
        <v>2</v>
      </c>
      <c r="H123" s="90">
        <v>0</v>
      </c>
      <c r="I123" s="90"/>
      <c r="J123" s="90"/>
      <c r="K123" s="90"/>
      <c r="L123" s="97"/>
    </row>
    <row r="124" spans="1:12">
      <c r="A124" s="170"/>
      <c r="B124" s="128"/>
      <c r="C124" s="165"/>
      <c r="D124" s="128" t="s">
        <v>159</v>
      </c>
      <c r="E124" s="129"/>
      <c r="F124" s="128" t="s">
        <v>252</v>
      </c>
      <c r="G124" s="128"/>
      <c r="H124" s="128"/>
      <c r="I124" s="128"/>
      <c r="J124" s="128"/>
      <c r="K124" s="128"/>
      <c r="L124" s="97"/>
    </row>
    <row r="125" spans="1:12">
      <c r="A125" s="170"/>
      <c r="B125" s="128"/>
      <c r="C125" s="165"/>
      <c r="D125" s="128"/>
      <c r="E125" s="130"/>
      <c r="F125" s="90">
        <v>2</v>
      </c>
      <c r="G125" s="90">
        <v>2</v>
      </c>
      <c r="H125" s="90">
        <v>0</v>
      </c>
      <c r="I125" s="90"/>
      <c r="J125" s="90"/>
      <c r="K125" s="90"/>
      <c r="L125" s="97"/>
    </row>
    <row r="126" spans="1:12">
      <c r="A126" s="170"/>
      <c r="B126" s="128"/>
      <c r="C126" s="165"/>
      <c r="D126" s="128" t="s">
        <v>159</v>
      </c>
      <c r="E126" s="129"/>
      <c r="F126" s="128" t="s">
        <v>253</v>
      </c>
      <c r="G126" s="128"/>
      <c r="H126" s="128"/>
      <c r="I126" s="128"/>
      <c r="J126" s="128"/>
      <c r="K126" s="128"/>
      <c r="L126" s="97"/>
    </row>
    <row r="127" spans="1:12">
      <c r="A127" s="170"/>
      <c r="B127" s="128"/>
      <c r="C127" s="165"/>
      <c r="D127" s="128"/>
      <c r="E127" s="130"/>
      <c r="F127" s="90">
        <v>2</v>
      </c>
      <c r="G127" s="90">
        <v>1</v>
      </c>
      <c r="H127" s="90">
        <v>2</v>
      </c>
      <c r="I127" s="90"/>
      <c r="J127" s="90"/>
      <c r="K127" s="90"/>
      <c r="L127" s="97"/>
    </row>
    <row r="128" spans="1:12">
      <c r="A128" s="170"/>
      <c r="B128" s="128"/>
      <c r="C128" s="165"/>
      <c r="D128" s="128" t="s">
        <v>159</v>
      </c>
      <c r="E128" s="129"/>
      <c r="F128" s="128" t="s">
        <v>254</v>
      </c>
      <c r="G128" s="128"/>
      <c r="H128" s="128"/>
      <c r="I128" s="128"/>
      <c r="J128" s="128"/>
      <c r="K128" s="128"/>
      <c r="L128" s="97"/>
    </row>
    <row r="129" spans="1:12">
      <c r="A129" s="170"/>
      <c r="B129" s="128"/>
      <c r="C129" s="165"/>
      <c r="D129" s="128"/>
      <c r="E129" s="130"/>
      <c r="F129" s="90">
        <v>2</v>
      </c>
      <c r="G129" s="90">
        <v>2</v>
      </c>
      <c r="H129" s="90">
        <v>0</v>
      </c>
      <c r="I129" s="90"/>
      <c r="J129" s="90"/>
      <c r="K129" s="90"/>
      <c r="L129" s="97"/>
    </row>
    <row r="130" spans="1:12">
      <c r="A130" s="170"/>
      <c r="B130" s="128"/>
      <c r="C130" s="165"/>
      <c r="D130" s="128" t="s">
        <v>159</v>
      </c>
      <c r="E130" s="129"/>
      <c r="F130" s="128" t="s">
        <v>255</v>
      </c>
      <c r="G130" s="128"/>
      <c r="H130" s="128"/>
      <c r="I130" s="128"/>
      <c r="J130" s="128"/>
      <c r="K130" s="128"/>
      <c r="L130" s="97"/>
    </row>
    <row r="131" spans="1:12">
      <c r="A131" s="170"/>
      <c r="B131" s="128"/>
      <c r="C131" s="166"/>
      <c r="D131" s="128"/>
      <c r="E131" s="130"/>
      <c r="F131" s="90">
        <v>2</v>
      </c>
      <c r="G131" s="90">
        <v>2</v>
      </c>
      <c r="H131" s="90">
        <v>0</v>
      </c>
      <c r="I131" s="90"/>
      <c r="J131" s="90"/>
      <c r="K131" s="90"/>
      <c r="L131" s="97"/>
    </row>
    <row r="132" spans="1:12">
      <c r="A132" s="170"/>
      <c r="B132" s="128"/>
      <c r="C132" s="128" t="s">
        <v>165</v>
      </c>
      <c r="D132" s="128"/>
      <c r="E132" s="128"/>
      <c r="F132" s="72">
        <f>SUM(F123:F125,F127,F129,F131)</f>
        <v>10</v>
      </c>
      <c r="G132" s="72">
        <f>SUM(G131,G129,G127,G125,G123)</f>
        <v>9</v>
      </c>
      <c r="H132" s="72">
        <f>SUM(H131,H129,H127,H125,H123)</f>
        <v>2</v>
      </c>
      <c r="I132" s="72">
        <f>SUM(I119,I117)</f>
        <v>3</v>
      </c>
      <c r="J132" s="72">
        <f>SUM(J119,J117)</f>
        <v>2</v>
      </c>
      <c r="K132" s="72">
        <f>SUM(K119,K117)</f>
        <v>2</v>
      </c>
      <c r="L132" s="75"/>
    </row>
    <row r="133" spans="1:12">
      <c r="A133" s="171"/>
      <c r="B133" s="128" t="s">
        <v>166</v>
      </c>
      <c r="C133" s="128"/>
      <c r="D133" s="128"/>
      <c r="E133" s="128"/>
      <c r="F133" s="72">
        <f t="shared" ref="F133:K133" si="2">SUM(F132,F115,F100)</f>
        <v>24</v>
      </c>
      <c r="G133" s="72">
        <f t="shared" si="2"/>
        <v>17</v>
      </c>
      <c r="H133" s="72">
        <f t="shared" si="2"/>
        <v>13</v>
      </c>
      <c r="I133" s="72">
        <f t="shared" si="2"/>
        <v>21</v>
      </c>
      <c r="J133" s="72">
        <f t="shared" si="2"/>
        <v>8</v>
      </c>
      <c r="K133" s="72">
        <f t="shared" si="2"/>
        <v>14</v>
      </c>
      <c r="L133" s="76"/>
    </row>
    <row r="134" spans="1:12">
      <c r="A134" s="155" t="s">
        <v>20</v>
      </c>
      <c r="B134" s="128"/>
      <c r="C134" s="128"/>
      <c r="D134" s="128"/>
      <c r="E134" s="128"/>
      <c r="F134" s="72">
        <f t="shared" ref="F134:K134" si="3">SUM(F133,F95,F63,F31)</f>
        <v>92</v>
      </c>
      <c r="G134" s="72">
        <f t="shared" si="3"/>
        <v>58</v>
      </c>
      <c r="H134" s="72">
        <f t="shared" si="3"/>
        <v>66</v>
      </c>
      <c r="I134" s="72">
        <f t="shared" si="3"/>
        <v>84</v>
      </c>
      <c r="J134" s="72">
        <f t="shared" si="3"/>
        <v>36</v>
      </c>
      <c r="K134" s="72">
        <f t="shared" si="3"/>
        <v>60</v>
      </c>
      <c r="L134" s="75"/>
    </row>
    <row r="135" spans="1:12">
      <c r="A135" s="156" t="s">
        <v>167</v>
      </c>
      <c r="B135" s="124"/>
      <c r="C135" s="124"/>
      <c r="D135" s="124"/>
      <c r="E135" s="124"/>
      <c r="F135" s="124"/>
      <c r="G135" s="124"/>
      <c r="H135" s="124"/>
      <c r="I135" s="124"/>
      <c r="J135" s="124"/>
      <c r="K135" s="124"/>
      <c r="L135" s="157"/>
    </row>
    <row r="136" spans="1:12">
      <c r="A136" s="158" t="s">
        <v>21</v>
      </c>
      <c r="B136" s="159"/>
      <c r="C136" s="123" t="s">
        <v>168</v>
      </c>
      <c r="D136" s="124"/>
      <c r="E136" s="124"/>
      <c r="F136" s="124"/>
      <c r="G136" s="125"/>
      <c r="H136" s="123" t="s">
        <v>23</v>
      </c>
      <c r="I136" s="124"/>
      <c r="J136" s="124"/>
      <c r="K136" s="125"/>
      <c r="L136" s="77" t="s">
        <v>24</v>
      </c>
    </row>
    <row r="137" spans="1:12">
      <c r="A137" s="158"/>
      <c r="B137" s="159"/>
      <c r="C137" s="123">
        <v>23</v>
      </c>
      <c r="D137" s="124"/>
      <c r="E137" s="124"/>
      <c r="F137" s="124"/>
      <c r="G137" s="124"/>
      <c r="H137" s="123">
        <f>SUM(I112,I110,I108,I106,I104,I82,I80,I78,I76,I74,I53,I46,I44,I42,I40,I38,I29,I27,I18,I16,I14)</f>
        <v>56</v>
      </c>
      <c r="I137" s="124"/>
      <c r="J137" s="124"/>
      <c r="K137" s="125"/>
      <c r="L137" s="78">
        <f>SUM(H137,C137)</f>
        <v>79</v>
      </c>
    </row>
    <row r="138" spans="1:12" ht="20.100000000000001" customHeight="1">
      <c r="A138" s="142" t="s">
        <v>169</v>
      </c>
      <c r="B138" s="143"/>
      <c r="C138" s="123" t="s">
        <v>170</v>
      </c>
      <c r="D138" s="124"/>
      <c r="E138" s="124"/>
      <c r="F138" s="124"/>
      <c r="G138" s="125"/>
      <c r="H138" s="124" t="s">
        <v>171</v>
      </c>
      <c r="I138" s="124"/>
      <c r="J138" s="124"/>
      <c r="K138" s="125"/>
      <c r="L138" s="77" t="s">
        <v>172</v>
      </c>
    </row>
    <row r="139" spans="1:12" ht="20.100000000000001" customHeight="1">
      <c r="A139" s="144"/>
      <c r="B139" s="145"/>
      <c r="C139" s="123">
        <f>SUM(I67,I35,I33,I9,I7)</f>
        <v>8</v>
      </c>
      <c r="D139" s="124"/>
      <c r="E139" s="124"/>
      <c r="F139" s="124"/>
      <c r="G139" s="125"/>
      <c r="H139" s="124">
        <v>0</v>
      </c>
      <c r="I139" s="124"/>
      <c r="J139" s="124"/>
      <c r="K139" s="125"/>
      <c r="L139" s="77">
        <f>SUM(C139:K139)</f>
        <v>8</v>
      </c>
    </row>
    <row r="140" spans="1:12" ht="25.5" customHeight="1">
      <c r="A140" s="146" t="s">
        <v>173</v>
      </c>
      <c r="B140" s="147"/>
      <c r="C140" s="150" t="s">
        <v>174</v>
      </c>
      <c r="D140" s="150"/>
      <c r="E140" s="151"/>
      <c r="F140" s="79" t="s">
        <v>175</v>
      </c>
      <c r="G140" s="152" t="s">
        <v>176</v>
      </c>
      <c r="H140" s="153"/>
      <c r="I140" s="152" t="s">
        <v>177</v>
      </c>
      <c r="J140" s="153"/>
      <c r="K140" s="80" t="s">
        <v>178</v>
      </c>
      <c r="L140" s="81" t="s">
        <v>179</v>
      </c>
    </row>
    <row r="141" spans="1:12" ht="25.5" customHeight="1" thickBot="1">
      <c r="A141" s="148"/>
      <c r="B141" s="149"/>
      <c r="C141" s="154">
        <v>87</v>
      </c>
      <c r="D141" s="154"/>
      <c r="E141" s="140"/>
      <c r="F141" s="82">
        <v>5</v>
      </c>
      <c r="G141" s="139">
        <v>22</v>
      </c>
      <c r="H141" s="140"/>
      <c r="I141" s="139">
        <v>9</v>
      </c>
      <c r="J141" s="140"/>
      <c r="K141" s="83">
        <v>0</v>
      </c>
      <c r="L141" s="84">
        <f>SUM(F141:J141)</f>
        <v>36</v>
      </c>
    </row>
  </sheetData>
  <mergeCells count="308">
    <mergeCell ref="I122:K122"/>
    <mergeCell ref="I124:K124"/>
    <mergeCell ref="I126:K126"/>
    <mergeCell ref="I128:K128"/>
    <mergeCell ref="C116:C131"/>
    <mergeCell ref="D130:D131"/>
    <mergeCell ref="E130:E131"/>
    <mergeCell ref="I130:K130"/>
    <mergeCell ref="F130:H130"/>
    <mergeCell ref="D124:D125"/>
    <mergeCell ref="D126:D127"/>
    <mergeCell ref="D128:D129"/>
    <mergeCell ref="E122:E123"/>
    <mergeCell ref="E124:E125"/>
    <mergeCell ref="E126:E127"/>
    <mergeCell ref="E128:E129"/>
    <mergeCell ref="F122:H122"/>
    <mergeCell ref="F124:H124"/>
    <mergeCell ref="F126:H126"/>
    <mergeCell ref="F128:H128"/>
    <mergeCell ref="F118:H118"/>
    <mergeCell ref="I118:K118"/>
    <mergeCell ref="F105:H105"/>
    <mergeCell ref="I105:K105"/>
    <mergeCell ref="F107:H107"/>
    <mergeCell ref="I107:K107"/>
    <mergeCell ref="F109:H109"/>
    <mergeCell ref="F111:H111"/>
    <mergeCell ref="F113:H113"/>
    <mergeCell ref="I113:K113"/>
    <mergeCell ref="I111:K111"/>
    <mergeCell ref="I109:K109"/>
    <mergeCell ref="F83:H83"/>
    <mergeCell ref="I83:K83"/>
    <mergeCell ref="C86:C93"/>
    <mergeCell ref="D90:D91"/>
    <mergeCell ref="D92:D93"/>
    <mergeCell ref="E90:E91"/>
    <mergeCell ref="E92:E93"/>
    <mergeCell ref="F90:H90"/>
    <mergeCell ref="F92:H92"/>
    <mergeCell ref="I90:K90"/>
    <mergeCell ref="I92:K92"/>
    <mergeCell ref="F73:H73"/>
    <mergeCell ref="I73:K73"/>
    <mergeCell ref="F75:H75"/>
    <mergeCell ref="I75:K75"/>
    <mergeCell ref="F77:H77"/>
    <mergeCell ref="I77:K77"/>
    <mergeCell ref="F79:H79"/>
    <mergeCell ref="I79:K79"/>
    <mergeCell ref="F81:H81"/>
    <mergeCell ref="I81:K81"/>
    <mergeCell ref="D73:D74"/>
    <mergeCell ref="D75:D76"/>
    <mergeCell ref="D77:D78"/>
    <mergeCell ref="D79:D80"/>
    <mergeCell ref="D81:D82"/>
    <mergeCell ref="D83:D84"/>
    <mergeCell ref="C69:C84"/>
    <mergeCell ref="E73:E74"/>
    <mergeCell ref="E75:E76"/>
    <mergeCell ref="E77:E78"/>
    <mergeCell ref="E79:E80"/>
    <mergeCell ref="E81:E82"/>
    <mergeCell ref="E83:E84"/>
    <mergeCell ref="I56:K56"/>
    <mergeCell ref="I54:K54"/>
    <mergeCell ref="I58:K58"/>
    <mergeCell ref="C50:C61"/>
    <mergeCell ref="D60:D61"/>
    <mergeCell ref="E60:E61"/>
    <mergeCell ref="F60:H60"/>
    <mergeCell ref="C30:E30"/>
    <mergeCell ref="B6:B30"/>
    <mergeCell ref="B31:E31"/>
    <mergeCell ref="D54:D55"/>
    <mergeCell ref="D56:D57"/>
    <mergeCell ref="D58:D59"/>
    <mergeCell ref="E54:E55"/>
    <mergeCell ref="E56:E57"/>
    <mergeCell ref="E58:E59"/>
    <mergeCell ref="F54:H54"/>
    <mergeCell ref="F56:H56"/>
    <mergeCell ref="F58:H58"/>
    <mergeCell ref="C37:C48"/>
    <mergeCell ref="D41:D42"/>
    <mergeCell ref="D43:D44"/>
    <mergeCell ref="D45:D46"/>
    <mergeCell ref="D47:D48"/>
    <mergeCell ref="F41:H41"/>
    <mergeCell ref="I41:K41"/>
    <mergeCell ref="F43:H43"/>
    <mergeCell ref="F45:H45"/>
    <mergeCell ref="F47:H47"/>
    <mergeCell ref="I47:K47"/>
    <mergeCell ref="I45:K45"/>
    <mergeCell ref="E41:E42"/>
    <mergeCell ref="E43:E44"/>
    <mergeCell ref="E45:E46"/>
    <mergeCell ref="E47:E48"/>
    <mergeCell ref="I43:K43"/>
    <mergeCell ref="I17:K17"/>
    <mergeCell ref="F19:H19"/>
    <mergeCell ref="I19:K19"/>
    <mergeCell ref="F15:H15"/>
    <mergeCell ref="I15:K15"/>
    <mergeCell ref="D13:D22"/>
    <mergeCell ref="C11:C22"/>
    <mergeCell ref="I21:K21"/>
    <mergeCell ref="I26:K26"/>
    <mergeCell ref="F21:H21"/>
    <mergeCell ref="E15:E16"/>
    <mergeCell ref="E17:E18"/>
    <mergeCell ref="E19:E20"/>
    <mergeCell ref="F17:H17"/>
    <mergeCell ref="F11:H11"/>
    <mergeCell ref="I11:K11"/>
    <mergeCell ref="F26:H26"/>
    <mergeCell ref="C24:C29"/>
    <mergeCell ref="L2:L5"/>
    <mergeCell ref="F3:H3"/>
    <mergeCell ref="I3:K3"/>
    <mergeCell ref="F4:F5"/>
    <mergeCell ref="G4:H4"/>
    <mergeCell ref="I4:I5"/>
    <mergeCell ref="J4:K4"/>
    <mergeCell ref="E1:J1"/>
    <mergeCell ref="A2:A5"/>
    <mergeCell ref="B2:B5"/>
    <mergeCell ref="C2:C5"/>
    <mergeCell ref="D2:D5"/>
    <mergeCell ref="E2:E5"/>
    <mergeCell ref="F2:H2"/>
    <mergeCell ref="I2:K2"/>
    <mergeCell ref="L11:L12"/>
    <mergeCell ref="E13:E14"/>
    <mergeCell ref="F13:H13"/>
    <mergeCell ref="I13:K13"/>
    <mergeCell ref="L13:L14"/>
    <mergeCell ref="I6:K6"/>
    <mergeCell ref="L6:L7"/>
    <mergeCell ref="D8:D9"/>
    <mergeCell ref="E8:E9"/>
    <mergeCell ref="F8:H8"/>
    <mergeCell ref="I8:K8"/>
    <mergeCell ref="L8:L9"/>
    <mergeCell ref="D6:D7"/>
    <mergeCell ref="E6:E7"/>
    <mergeCell ref="F6:H6"/>
    <mergeCell ref="C10:E10"/>
    <mergeCell ref="D11:D12"/>
    <mergeCell ref="E11:E12"/>
    <mergeCell ref="C6:C9"/>
    <mergeCell ref="L24:L27"/>
    <mergeCell ref="D28:D29"/>
    <mergeCell ref="E28:E29"/>
    <mergeCell ref="F28:H28"/>
    <mergeCell ref="I28:K28"/>
    <mergeCell ref="L28:L29"/>
    <mergeCell ref="C23:E23"/>
    <mergeCell ref="E24:E27"/>
    <mergeCell ref="F24:H24"/>
    <mergeCell ref="I24:K24"/>
    <mergeCell ref="F32:H32"/>
    <mergeCell ref="I32:K32"/>
    <mergeCell ref="L32:L33"/>
    <mergeCell ref="D34:D35"/>
    <mergeCell ref="E34:E35"/>
    <mergeCell ref="F34:H34"/>
    <mergeCell ref="I34:K34"/>
    <mergeCell ref="L34:L35"/>
    <mergeCell ref="B32:B62"/>
    <mergeCell ref="C32:C35"/>
    <mergeCell ref="D32:D33"/>
    <mergeCell ref="E32:E33"/>
    <mergeCell ref="C36:E36"/>
    <mergeCell ref="D37:D38"/>
    <mergeCell ref="E37:E38"/>
    <mergeCell ref="C49:E49"/>
    <mergeCell ref="D50:D51"/>
    <mergeCell ref="E50:E51"/>
    <mergeCell ref="F50:H50"/>
    <mergeCell ref="I50:K50"/>
    <mergeCell ref="F37:H37"/>
    <mergeCell ref="I37:K37"/>
    <mergeCell ref="L37:L38"/>
    <mergeCell ref="D39:D40"/>
    <mergeCell ref="E39:E40"/>
    <mergeCell ref="F39:H39"/>
    <mergeCell ref="I39:K39"/>
    <mergeCell ref="L39:L40"/>
    <mergeCell ref="A64:A133"/>
    <mergeCell ref="B64:B94"/>
    <mergeCell ref="C64:C67"/>
    <mergeCell ref="D64:D65"/>
    <mergeCell ref="E64:E65"/>
    <mergeCell ref="C68:E68"/>
    <mergeCell ref="D69:D70"/>
    <mergeCell ref="L50:L51"/>
    <mergeCell ref="D52:D53"/>
    <mergeCell ref="E52:E53"/>
    <mergeCell ref="F52:H52"/>
    <mergeCell ref="I52:K52"/>
    <mergeCell ref="L52:L53"/>
    <mergeCell ref="A6:A63"/>
    <mergeCell ref="F64:H64"/>
    <mergeCell ref="I64:K64"/>
    <mergeCell ref="L64:L65"/>
    <mergeCell ref="D66:D67"/>
    <mergeCell ref="E66:E67"/>
    <mergeCell ref="F66:H66"/>
    <mergeCell ref="I66:K66"/>
    <mergeCell ref="L66:L67"/>
    <mergeCell ref="C62:E62"/>
    <mergeCell ref="B63:E63"/>
    <mergeCell ref="E69:E70"/>
    <mergeCell ref="F69:H69"/>
    <mergeCell ref="I69:K69"/>
    <mergeCell ref="L69:L70"/>
    <mergeCell ref="D71:D72"/>
    <mergeCell ref="E71:E72"/>
    <mergeCell ref="F71:H71"/>
    <mergeCell ref="I71:K71"/>
    <mergeCell ref="L71:L72"/>
    <mergeCell ref="L86:L87"/>
    <mergeCell ref="D88:D89"/>
    <mergeCell ref="E88:E89"/>
    <mergeCell ref="F88:H88"/>
    <mergeCell ref="I88:K88"/>
    <mergeCell ref="L88:L89"/>
    <mergeCell ref="C85:E85"/>
    <mergeCell ref="D86:D87"/>
    <mergeCell ref="E86:E87"/>
    <mergeCell ref="F86:H86"/>
    <mergeCell ref="I86:K86"/>
    <mergeCell ref="I98:K98"/>
    <mergeCell ref="L98:L99"/>
    <mergeCell ref="C94:E94"/>
    <mergeCell ref="B95:E95"/>
    <mergeCell ref="B96:B132"/>
    <mergeCell ref="C96:C99"/>
    <mergeCell ref="D96:D97"/>
    <mergeCell ref="E96:E97"/>
    <mergeCell ref="C100:E100"/>
    <mergeCell ref="D101:D102"/>
    <mergeCell ref="E101:E102"/>
    <mergeCell ref="E118:E119"/>
    <mergeCell ref="C101:C114"/>
    <mergeCell ref="D105:D106"/>
    <mergeCell ref="D107:D108"/>
    <mergeCell ref="D109:D110"/>
    <mergeCell ref="D111:D112"/>
    <mergeCell ref="D113:D114"/>
    <mergeCell ref="E105:E106"/>
    <mergeCell ref="E107:E108"/>
    <mergeCell ref="E109:E110"/>
    <mergeCell ref="E111:E112"/>
    <mergeCell ref="E113:E114"/>
    <mergeCell ref="D122:D123"/>
    <mergeCell ref="G141:H141"/>
    <mergeCell ref="I141:J141"/>
    <mergeCell ref="A1:B1"/>
    <mergeCell ref="A138:B139"/>
    <mergeCell ref="C138:G138"/>
    <mergeCell ref="H138:K138"/>
    <mergeCell ref="C139:G139"/>
    <mergeCell ref="H139:K139"/>
    <mergeCell ref="A140:B141"/>
    <mergeCell ref="C140:E140"/>
    <mergeCell ref="G140:H140"/>
    <mergeCell ref="I140:J140"/>
    <mergeCell ref="C141:E141"/>
    <mergeCell ref="C132:E132"/>
    <mergeCell ref="B133:E133"/>
    <mergeCell ref="A134:E134"/>
    <mergeCell ref="A135:L135"/>
    <mergeCell ref="A136:B137"/>
    <mergeCell ref="F101:H101"/>
    <mergeCell ref="I101:K101"/>
    <mergeCell ref="L101:L102"/>
    <mergeCell ref="F96:H96"/>
    <mergeCell ref="I96:K96"/>
    <mergeCell ref="L96:L97"/>
    <mergeCell ref="C136:G136"/>
    <mergeCell ref="H136:K136"/>
    <mergeCell ref="C137:G137"/>
    <mergeCell ref="H137:K137"/>
    <mergeCell ref="L116:L117"/>
    <mergeCell ref="D118:D119"/>
    <mergeCell ref="D24:D25"/>
    <mergeCell ref="D26:D27"/>
    <mergeCell ref="L103:L104"/>
    <mergeCell ref="I103:K103"/>
    <mergeCell ref="F103:H103"/>
    <mergeCell ref="E103:E104"/>
    <mergeCell ref="D103:D104"/>
    <mergeCell ref="I120:K120"/>
    <mergeCell ref="D120:D121"/>
    <mergeCell ref="L118:L119"/>
    <mergeCell ref="C115:E115"/>
    <mergeCell ref="D116:D117"/>
    <mergeCell ref="E116:E117"/>
    <mergeCell ref="F116:H116"/>
    <mergeCell ref="I116:K116"/>
    <mergeCell ref="D98:D99"/>
    <mergeCell ref="E98:E99"/>
    <mergeCell ref="F98:H98"/>
  </mergeCells>
  <phoneticPr fontId="5" type="noConversion"/>
  <pageMargins left="0.25" right="0.25" top="0.75" bottom="0.75" header="0.3" footer="0.3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7"/>
  <sheetViews>
    <sheetView topLeftCell="A121" workbookViewId="0">
      <selection activeCell="L17" sqref="L17"/>
    </sheetView>
  </sheetViews>
  <sheetFormatPr defaultRowHeight="13.5"/>
  <sheetData>
    <row r="1" spans="1:12" ht="17.25" thickBot="1">
      <c r="A1" s="141" t="s">
        <v>180</v>
      </c>
      <c r="B1" s="141"/>
      <c r="C1" s="8"/>
      <c r="D1" s="7"/>
      <c r="E1" s="181" t="s">
        <v>181</v>
      </c>
      <c r="F1" s="181"/>
      <c r="G1" s="181"/>
      <c r="H1" s="181"/>
      <c r="I1" s="181"/>
      <c r="J1" s="181"/>
    </row>
    <row r="2" spans="1:12" ht="14.25" customHeight="1" thickTop="1">
      <c r="A2" s="245" t="s">
        <v>14</v>
      </c>
      <c r="B2" s="248" t="s">
        <v>15</v>
      </c>
      <c r="C2" s="15" t="s">
        <v>69</v>
      </c>
      <c r="D2" s="15" t="s">
        <v>70</v>
      </c>
      <c r="E2" s="251" t="s">
        <v>12</v>
      </c>
      <c r="F2" s="254" t="s">
        <v>71</v>
      </c>
      <c r="G2" s="255"/>
      <c r="H2" s="256"/>
      <c r="I2" s="254" t="s">
        <v>72</v>
      </c>
      <c r="J2" s="255"/>
      <c r="K2" s="256"/>
      <c r="L2" s="257" t="s">
        <v>16</v>
      </c>
    </row>
    <row r="3" spans="1:12">
      <c r="A3" s="246"/>
      <c r="B3" s="249"/>
      <c r="C3" s="16" t="s">
        <v>0</v>
      </c>
      <c r="D3" s="16" t="s">
        <v>0</v>
      </c>
      <c r="E3" s="252"/>
      <c r="F3" s="260" t="s">
        <v>1</v>
      </c>
      <c r="G3" s="261"/>
      <c r="H3" s="262"/>
      <c r="I3" s="260" t="s">
        <v>1</v>
      </c>
      <c r="J3" s="261"/>
      <c r="K3" s="262"/>
      <c r="L3" s="258"/>
    </row>
    <row r="4" spans="1:12">
      <c r="A4" s="246"/>
      <c r="B4" s="249"/>
      <c r="C4" s="17"/>
      <c r="D4" s="17"/>
      <c r="E4" s="252"/>
      <c r="F4" s="263" t="s">
        <v>7</v>
      </c>
      <c r="G4" s="260" t="s">
        <v>17</v>
      </c>
      <c r="H4" s="262"/>
      <c r="I4" s="263" t="s">
        <v>7</v>
      </c>
      <c r="J4" s="260" t="s">
        <v>17</v>
      </c>
      <c r="K4" s="262"/>
      <c r="L4" s="258"/>
    </row>
    <row r="5" spans="1:12">
      <c r="A5" s="247"/>
      <c r="B5" s="250"/>
      <c r="C5" s="18"/>
      <c r="D5" s="18"/>
      <c r="E5" s="253"/>
      <c r="F5" s="250"/>
      <c r="G5" s="20" t="s">
        <v>8</v>
      </c>
      <c r="H5" s="20" t="s">
        <v>9</v>
      </c>
      <c r="I5" s="250"/>
      <c r="J5" s="20" t="s">
        <v>8</v>
      </c>
      <c r="K5" s="19" t="s">
        <v>9</v>
      </c>
      <c r="L5" s="259"/>
    </row>
    <row r="6" spans="1:12" ht="13.5" customHeight="1">
      <c r="A6" s="225">
        <v>1</v>
      </c>
      <c r="B6" s="190">
        <v>1</v>
      </c>
      <c r="C6" s="11" t="s">
        <v>73</v>
      </c>
      <c r="D6" s="190" t="s">
        <v>18</v>
      </c>
      <c r="E6" s="190"/>
      <c r="F6" s="196" t="s">
        <v>65</v>
      </c>
      <c r="G6" s="197"/>
      <c r="H6" s="198"/>
      <c r="I6" s="196" t="s">
        <v>65</v>
      </c>
      <c r="J6" s="197"/>
      <c r="K6" s="198"/>
      <c r="L6" s="24"/>
    </row>
    <row r="7" spans="1:12">
      <c r="A7" s="226"/>
      <c r="B7" s="191"/>
      <c r="C7" s="21" t="s">
        <v>74</v>
      </c>
      <c r="D7" s="192"/>
      <c r="E7" s="192"/>
      <c r="F7" s="9">
        <v>1</v>
      </c>
      <c r="G7" s="9">
        <v>1</v>
      </c>
      <c r="H7" s="9">
        <v>0</v>
      </c>
      <c r="I7" s="9">
        <v>1</v>
      </c>
      <c r="J7" s="9">
        <v>1</v>
      </c>
      <c r="K7" s="12">
        <v>0</v>
      </c>
      <c r="L7" s="24"/>
    </row>
    <row r="8" spans="1:12">
      <c r="A8" s="226"/>
      <c r="B8" s="191"/>
      <c r="C8" s="21" t="s">
        <v>75</v>
      </c>
      <c r="D8" s="190" t="s">
        <v>76</v>
      </c>
      <c r="E8" s="190"/>
      <c r="F8" s="196" t="s">
        <v>66</v>
      </c>
      <c r="G8" s="197"/>
      <c r="H8" s="198"/>
      <c r="I8" s="196" t="s">
        <v>29</v>
      </c>
      <c r="J8" s="197"/>
      <c r="K8" s="198"/>
      <c r="L8" s="24"/>
    </row>
    <row r="9" spans="1:12">
      <c r="A9" s="226"/>
      <c r="B9" s="191"/>
      <c r="C9" s="22"/>
      <c r="D9" s="192"/>
      <c r="E9" s="192"/>
      <c r="F9" s="9">
        <v>2</v>
      </c>
      <c r="G9" s="9">
        <v>1</v>
      </c>
      <c r="H9" s="9">
        <v>2</v>
      </c>
      <c r="I9" s="9">
        <v>2</v>
      </c>
      <c r="J9" s="9">
        <v>1</v>
      </c>
      <c r="K9" s="12">
        <v>2</v>
      </c>
      <c r="L9" s="24"/>
    </row>
    <row r="10" spans="1:12">
      <c r="A10" s="226"/>
      <c r="B10" s="191"/>
      <c r="C10" s="196" t="s">
        <v>77</v>
      </c>
      <c r="D10" s="197"/>
      <c r="E10" s="198"/>
      <c r="F10" s="9">
        <v>3</v>
      </c>
      <c r="G10" s="9">
        <v>2</v>
      </c>
      <c r="H10" s="9">
        <v>2</v>
      </c>
      <c r="I10" s="9">
        <v>3</v>
      </c>
      <c r="J10" s="9">
        <v>2</v>
      </c>
      <c r="K10" s="12">
        <v>2</v>
      </c>
      <c r="L10" s="24"/>
    </row>
    <row r="11" spans="1:12">
      <c r="A11" s="226"/>
      <c r="B11" s="191"/>
      <c r="C11" s="190" t="s">
        <v>78</v>
      </c>
      <c r="D11" s="190" t="s">
        <v>18</v>
      </c>
      <c r="E11" s="190"/>
      <c r="F11" s="196" t="s">
        <v>32</v>
      </c>
      <c r="G11" s="197"/>
      <c r="H11" s="198"/>
      <c r="I11" s="196" t="s">
        <v>32</v>
      </c>
      <c r="J11" s="197"/>
      <c r="K11" s="198"/>
      <c r="L11" s="24"/>
    </row>
    <row r="12" spans="1:12">
      <c r="A12" s="226"/>
      <c r="B12" s="191"/>
      <c r="C12" s="191"/>
      <c r="D12" s="192"/>
      <c r="E12" s="192"/>
      <c r="F12" s="9">
        <v>2</v>
      </c>
      <c r="G12" s="9">
        <v>1</v>
      </c>
      <c r="H12" s="9">
        <v>2</v>
      </c>
      <c r="I12" s="9">
        <v>3</v>
      </c>
      <c r="J12" s="9">
        <v>1</v>
      </c>
      <c r="K12" s="12">
        <v>2</v>
      </c>
      <c r="L12" s="24"/>
    </row>
    <row r="13" spans="1:12">
      <c r="A13" s="226"/>
      <c r="B13" s="191"/>
      <c r="C13" s="191"/>
      <c r="D13" s="190" t="s">
        <v>79</v>
      </c>
      <c r="E13" s="190"/>
      <c r="F13" s="196" t="s">
        <v>67</v>
      </c>
      <c r="G13" s="197"/>
      <c r="H13" s="198"/>
      <c r="I13" s="196" t="s">
        <v>80</v>
      </c>
      <c r="J13" s="197"/>
      <c r="K13" s="198"/>
      <c r="L13" s="24"/>
    </row>
    <row r="14" spans="1:12">
      <c r="A14" s="226"/>
      <c r="B14" s="191"/>
      <c r="C14" s="191"/>
      <c r="D14" s="192"/>
      <c r="E14" s="192"/>
      <c r="F14" s="9">
        <v>2</v>
      </c>
      <c r="G14" s="9">
        <v>1</v>
      </c>
      <c r="H14" s="9">
        <v>2</v>
      </c>
      <c r="I14" s="9">
        <v>2</v>
      </c>
      <c r="J14" s="9">
        <v>1</v>
      </c>
      <c r="K14" s="12">
        <v>2</v>
      </c>
      <c r="L14" s="24"/>
    </row>
    <row r="15" spans="1:12">
      <c r="A15" s="226"/>
      <c r="B15" s="191"/>
      <c r="C15" s="191"/>
      <c r="D15" s="190" t="s">
        <v>79</v>
      </c>
      <c r="E15" s="190"/>
      <c r="F15" s="239" t="s">
        <v>68</v>
      </c>
      <c r="G15" s="240"/>
      <c r="H15" s="241"/>
      <c r="I15" s="196" t="s">
        <v>37</v>
      </c>
      <c r="J15" s="197"/>
      <c r="K15" s="198"/>
      <c r="L15" s="24"/>
    </row>
    <row r="16" spans="1:12">
      <c r="A16" s="226"/>
      <c r="B16" s="191"/>
      <c r="C16" s="191"/>
      <c r="D16" s="192"/>
      <c r="E16" s="192"/>
      <c r="F16" s="14">
        <v>2</v>
      </c>
      <c r="G16" s="14">
        <v>1</v>
      </c>
      <c r="H16" s="14">
        <v>2</v>
      </c>
      <c r="I16" s="9">
        <v>3</v>
      </c>
      <c r="J16" s="9">
        <v>1</v>
      </c>
      <c r="K16" s="12">
        <v>2</v>
      </c>
      <c r="L16" s="24"/>
    </row>
    <row r="17" spans="1:12">
      <c r="A17" s="226"/>
      <c r="B17" s="191"/>
      <c r="C17" s="191"/>
      <c r="D17" s="190" t="s">
        <v>79</v>
      </c>
      <c r="E17" s="190"/>
      <c r="F17" s="239" t="s">
        <v>41</v>
      </c>
      <c r="G17" s="240"/>
      <c r="H17" s="241"/>
      <c r="I17" s="196" t="s">
        <v>38</v>
      </c>
      <c r="J17" s="197"/>
      <c r="K17" s="198"/>
      <c r="L17" s="24"/>
    </row>
    <row r="18" spans="1:12">
      <c r="A18" s="226"/>
      <c r="B18" s="191"/>
      <c r="C18" s="191"/>
      <c r="D18" s="192"/>
      <c r="E18" s="192"/>
      <c r="F18" s="14">
        <v>1</v>
      </c>
      <c r="G18" s="14">
        <v>1</v>
      </c>
      <c r="H18" s="14">
        <v>1</v>
      </c>
      <c r="I18" s="9">
        <v>3</v>
      </c>
      <c r="J18" s="9">
        <v>1</v>
      </c>
      <c r="K18" s="12">
        <v>2</v>
      </c>
      <c r="L18" s="24"/>
    </row>
    <row r="19" spans="1:12">
      <c r="A19" s="226"/>
      <c r="B19" s="191"/>
      <c r="C19" s="191"/>
      <c r="D19" s="190" t="s">
        <v>79</v>
      </c>
      <c r="E19" s="190"/>
      <c r="F19" s="239" t="s">
        <v>43</v>
      </c>
      <c r="G19" s="240"/>
      <c r="H19" s="241"/>
      <c r="I19" s="193" t="s">
        <v>60</v>
      </c>
      <c r="J19" s="194"/>
      <c r="K19" s="195"/>
      <c r="L19" s="24"/>
    </row>
    <row r="20" spans="1:12">
      <c r="A20" s="226"/>
      <c r="B20" s="191"/>
      <c r="C20" s="191"/>
      <c r="D20" s="192"/>
      <c r="E20" s="192"/>
      <c r="F20" s="14">
        <v>1</v>
      </c>
      <c r="G20" s="14">
        <v>1</v>
      </c>
      <c r="H20" s="14">
        <v>1</v>
      </c>
      <c r="I20" s="10" t="s">
        <v>60</v>
      </c>
      <c r="J20" s="10" t="s">
        <v>60</v>
      </c>
      <c r="K20" s="25" t="s">
        <v>60</v>
      </c>
      <c r="L20" s="24"/>
    </row>
    <row r="21" spans="1:12">
      <c r="A21" s="226"/>
      <c r="B21" s="191"/>
      <c r="C21" s="191"/>
      <c r="D21" s="190" t="s">
        <v>79</v>
      </c>
      <c r="E21" s="223" t="s">
        <v>60</v>
      </c>
      <c r="F21" s="239" t="s">
        <v>49</v>
      </c>
      <c r="G21" s="240"/>
      <c r="H21" s="241"/>
      <c r="I21" s="193" t="s">
        <v>60</v>
      </c>
      <c r="J21" s="194"/>
      <c r="K21" s="195"/>
      <c r="L21" s="23" t="s">
        <v>60</v>
      </c>
    </row>
    <row r="22" spans="1:12">
      <c r="A22" s="226"/>
      <c r="B22" s="191"/>
      <c r="C22" s="192"/>
      <c r="D22" s="192"/>
      <c r="E22" s="224"/>
      <c r="F22" s="14">
        <v>2</v>
      </c>
      <c r="G22" s="14">
        <v>1</v>
      </c>
      <c r="H22" s="14">
        <v>2</v>
      </c>
      <c r="I22" s="10" t="s">
        <v>60</v>
      </c>
      <c r="J22" s="10" t="s">
        <v>60</v>
      </c>
      <c r="K22" s="25" t="s">
        <v>60</v>
      </c>
      <c r="L22" s="23" t="s">
        <v>60</v>
      </c>
    </row>
    <row r="23" spans="1:12">
      <c r="A23" s="226"/>
      <c r="B23" s="191"/>
      <c r="C23" s="11" t="s">
        <v>78</v>
      </c>
      <c r="D23" s="190" t="s">
        <v>18</v>
      </c>
      <c r="E23" s="223" t="s">
        <v>60</v>
      </c>
      <c r="F23" s="242" t="s">
        <v>60</v>
      </c>
      <c r="G23" s="243"/>
      <c r="H23" s="244"/>
      <c r="I23" s="196" t="s">
        <v>83</v>
      </c>
      <c r="J23" s="197"/>
      <c r="K23" s="198"/>
      <c r="L23" s="23" t="s">
        <v>60</v>
      </c>
    </row>
    <row r="24" spans="1:12">
      <c r="A24" s="226"/>
      <c r="B24" s="191"/>
      <c r="C24" s="21" t="s">
        <v>81</v>
      </c>
      <c r="D24" s="192"/>
      <c r="E24" s="224"/>
      <c r="F24" s="27" t="s">
        <v>60</v>
      </c>
      <c r="G24" s="27" t="s">
        <v>60</v>
      </c>
      <c r="H24" s="27" t="s">
        <v>60</v>
      </c>
      <c r="I24" s="9">
        <v>2</v>
      </c>
      <c r="J24" s="9">
        <v>1</v>
      </c>
      <c r="K24" s="12">
        <v>2</v>
      </c>
      <c r="L24" s="23" t="s">
        <v>60</v>
      </c>
    </row>
    <row r="25" spans="1:12">
      <c r="A25" s="226"/>
      <c r="B25" s="191"/>
      <c r="C25" s="21" t="s">
        <v>82</v>
      </c>
      <c r="D25" s="190" t="s">
        <v>76</v>
      </c>
      <c r="E25" s="223" t="s">
        <v>60</v>
      </c>
      <c r="F25" s="242" t="s">
        <v>60</v>
      </c>
      <c r="G25" s="243"/>
      <c r="H25" s="244"/>
      <c r="I25" s="196" t="s">
        <v>58</v>
      </c>
      <c r="J25" s="197"/>
      <c r="K25" s="198"/>
      <c r="L25" s="23" t="s">
        <v>60</v>
      </c>
    </row>
    <row r="26" spans="1:12">
      <c r="A26" s="226"/>
      <c r="B26" s="191"/>
      <c r="C26" s="26"/>
      <c r="D26" s="192"/>
      <c r="E26" s="224"/>
      <c r="F26" s="27" t="s">
        <v>60</v>
      </c>
      <c r="G26" s="27" t="s">
        <v>60</v>
      </c>
      <c r="H26" s="27" t="s">
        <v>60</v>
      </c>
      <c r="I26" s="9">
        <v>2</v>
      </c>
      <c r="J26" s="9">
        <v>1</v>
      </c>
      <c r="K26" s="12">
        <v>2</v>
      </c>
      <c r="L26" s="23" t="s">
        <v>60</v>
      </c>
    </row>
    <row r="27" spans="1:12" ht="13.5" customHeight="1">
      <c r="A27" s="226"/>
      <c r="B27" s="191"/>
      <c r="C27" s="26"/>
      <c r="D27" s="190" t="s">
        <v>76</v>
      </c>
      <c r="E27" s="223" t="s">
        <v>60</v>
      </c>
      <c r="F27" s="242" t="s">
        <v>60</v>
      </c>
      <c r="G27" s="243"/>
      <c r="H27" s="244"/>
      <c r="I27" s="196" t="s">
        <v>84</v>
      </c>
      <c r="J27" s="197"/>
      <c r="K27" s="198"/>
      <c r="L27" s="23" t="s">
        <v>60</v>
      </c>
    </row>
    <row r="28" spans="1:12">
      <c r="A28" s="226"/>
      <c r="B28" s="191"/>
      <c r="C28" s="22"/>
      <c r="D28" s="192"/>
      <c r="E28" s="224"/>
      <c r="F28" s="27" t="s">
        <v>60</v>
      </c>
      <c r="G28" s="27" t="s">
        <v>60</v>
      </c>
      <c r="H28" s="27" t="s">
        <v>60</v>
      </c>
      <c r="I28" s="9">
        <v>2</v>
      </c>
      <c r="J28" s="9">
        <v>1</v>
      </c>
      <c r="K28" s="12">
        <v>2</v>
      </c>
      <c r="L28" s="23" t="s">
        <v>60</v>
      </c>
    </row>
    <row r="29" spans="1:12">
      <c r="A29" s="226"/>
      <c r="B29" s="191"/>
      <c r="C29" s="190" t="s">
        <v>85</v>
      </c>
      <c r="D29" s="190" t="s">
        <v>18</v>
      </c>
      <c r="E29" s="190"/>
      <c r="F29" s="239" t="s">
        <v>86</v>
      </c>
      <c r="G29" s="240"/>
      <c r="H29" s="241"/>
      <c r="I29" s="193" t="s">
        <v>60</v>
      </c>
      <c r="J29" s="194"/>
      <c r="K29" s="195"/>
      <c r="L29" s="24"/>
    </row>
    <row r="30" spans="1:12">
      <c r="A30" s="226"/>
      <c r="B30" s="191"/>
      <c r="C30" s="191"/>
      <c r="D30" s="192"/>
      <c r="E30" s="192"/>
      <c r="F30" s="14">
        <v>2</v>
      </c>
      <c r="G30" s="14">
        <v>2</v>
      </c>
      <c r="H30" s="14">
        <v>0</v>
      </c>
      <c r="I30" s="10" t="s">
        <v>60</v>
      </c>
      <c r="J30" s="10" t="s">
        <v>60</v>
      </c>
      <c r="K30" s="25" t="s">
        <v>60</v>
      </c>
      <c r="L30" s="24"/>
    </row>
    <row r="31" spans="1:12">
      <c r="A31" s="226"/>
      <c r="B31" s="191"/>
      <c r="C31" s="191"/>
      <c r="D31" s="229" t="s">
        <v>79</v>
      </c>
      <c r="E31" s="229"/>
      <c r="F31" s="239" t="s">
        <v>87</v>
      </c>
      <c r="G31" s="240"/>
      <c r="H31" s="241"/>
      <c r="I31" s="193" t="s">
        <v>60</v>
      </c>
      <c r="J31" s="194"/>
      <c r="K31" s="195"/>
      <c r="L31" s="24"/>
    </row>
    <row r="32" spans="1:12">
      <c r="A32" s="226"/>
      <c r="B32" s="191"/>
      <c r="C32" s="191"/>
      <c r="D32" s="230"/>
      <c r="E32" s="230"/>
      <c r="F32" s="14">
        <v>3</v>
      </c>
      <c r="G32" s="14">
        <v>1</v>
      </c>
      <c r="H32" s="14">
        <v>3</v>
      </c>
      <c r="I32" s="10" t="s">
        <v>60</v>
      </c>
      <c r="J32" s="10" t="s">
        <v>60</v>
      </c>
      <c r="K32" s="25" t="s">
        <v>60</v>
      </c>
      <c r="L32" s="24"/>
    </row>
    <row r="33" spans="1:12">
      <c r="A33" s="226"/>
      <c r="B33" s="191"/>
      <c r="C33" s="191"/>
      <c r="D33" s="190" t="s">
        <v>76</v>
      </c>
      <c r="E33" s="223" t="s">
        <v>60</v>
      </c>
      <c r="F33" s="196" t="s">
        <v>88</v>
      </c>
      <c r="G33" s="197"/>
      <c r="H33" s="198"/>
      <c r="I33" s="193" t="s">
        <v>60</v>
      </c>
      <c r="J33" s="194"/>
      <c r="K33" s="195"/>
      <c r="L33" s="23" t="s">
        <v>60</v>
      </c>
    </row>
    <row r="34" spans="1:12">
      <c r="A34" s="226"/>
      <c r="B34" s="191"/>
      <c r="C34" s="192"/>
      <c r="D34" s="192"/>
      <c r="E34" s="224"/>
      <c r="F34" s="9">
        <v>3</v>
      </c>
      <c r="G34" s="9">
        <v>1</v>
      </c>
      <c r="H34" s="9">
        <v>3</v>
      </c>
      <c r="I34" s="10" t="s">
        <v>60</v>
      </c>
      <c r="J34" s="10" t="s">
        <v>60</v>
      </c>
      <c r="K34" s="25" t="s">
        <v>60</v>
      </c>
      <c r="L34" s="23" t="s">
        <v>60</v>
      </c>
    </row>
    <row r="35" spans="1:12">
      <c r="A35" s="226"/>
      <c r="B35" s="192"/>
      <c r="C35" s="196" t="s">
        <v>89</v>
      </c>
      <c r="D35" s="197"/>
      <c r="E35" s="198"/>
      <c r="F35" s="9">
        <v>18</v>
      </c>
      <c r="G35" s="9">
        <v>10</v>
      </c>
      <c r="H35" s="9">
        <v>16</v>
      </c>
      <c r="I35" s="9">
        <v>17</v>
      </c>
      <c r="J35" s="9">
        <v>7</v>
      </c>
      <c r="K35" s="12">
        <v>14</v>
      </c>
      <c r="L35" s="24"/>
    </row>
    <row r="36" spans="1:12">
      <c r="A36" s="226"/>
      <c r="B36" s="196" t="s">
        <v>19</v>
      </c>
      <c r="C36" s="197"/>
      <c r="D36" s="197"/>
      <c r="E36" s="198"/>
      <c r="F36" s="9">
        <v>21</v>
      </c>
      <c r="G36" s="9">
        <v>12</v>
      </c>
      <c r="H36" s="9">
        <v>18</v>
      </c>
      <c r="I36" s="9">
        <v>20</v>
      </c>
      <c r="J36" s="9">
        <v>9</v>
      </c>
      <c r="K36" s="12">
        <v>16</v>
      </c>
      <c r="L36" s="24"/>
    </row>
    <row r="37" spans="1:12" ht="13.5" customHeight="1">
      <c r="A37" s="226"/>
      <c r="B37" s="190">
        <v>2</v>
      </c>
      <c r="C37" s="11" t="s">
        <v>73</v>
      </c>
      <c r="D37" s="190" t="s">
        <v>90</v>
      </c>
      <c r="E37" s="190"/>
      <c r="F37" s="196" t="s">
        <v>28</v>
      </c>
      <c r="G37" s="197"/>
      <c r="H37" s="198"/>
      <c r="I37" s="196" t="s">
        <v>28</v>
      </c>
      <c r="J37" s="197"/>
      <c r="K37" s="198"/>
      <c r="L37" s="24"/>
    </row>
    <row r="38" spans="1:12">
      <c r="A38" s="226"/>
      <c r="B38" s="191"/>
      <c r="C38" s="21" t="s">
        <v>74</v>
      </c>
      <c r="D38" s="192"/>
      <c r="E38" s="192"/>
      <c r="F38" s="9">
        <v>1</v>
      </c>
      <c r="G38" s="9">
        <v>1</v>
      </c>
      <c r="H38" s="9">
        <v>0</v>
      </c>
      <c r="I38" s="9">
        <v>1</v>
      </c>
      <c r="J38" s="9">
        <v>1</v>
      </c>
      <c r="K38" s="12">
        <v>0</v>
      </c>
      <c r="L38" s="24"/>
    </row>
    <row r="39" spans="1:12">
      <c r="A39" s="226"/>
      <c r="B39" s="191"/>
      <c r="C39" s="21" t="s">
        <v>75</v>
      </c>
      <c r="D39" s="190" t="s">
        <v>76</v>
      </c>
      <c r="E39" s="190"/>
      <c r="F39" s="196" t="s">
        <v>91</v>
      </c>
      <c r="G39" s="197"/>
      <c r="H39" s="198"/>
      <c r="I39" s="196" t="s">
        <v>30</v>
      </c>
      <c r="J39" s="197"/>
      <c r="K39" s="198"/>
      <c r="L39" s="24"/>
    </row>
    <row r="40" spans="1:12">
      <c r="A40" s="226"/>
      <c r="B40" s="191"/>
      <c r="C40" s="26"/>
      <c r="D40" s="192"/>
      <c r="E40" s="192"/>
      <c r="F40" s="9">
        <v>2</v>
      </c>
      <c r="G40" s="9">
        <v>1</v>
      </c>
      <c r="H40" s="9">
        <v>2</v>
      </c>
      <c r="I40" s="9">
        <v>2</v>
      </c>
      <c r="J40" s="9">
        <v>2</v>
      </c>
      <c r="K40" s="12">
        <v>0</v>
      </c>
      <c r="L40" s="24"/>
    </row>
    <row r="41" spans="1:12">
      <c r="A41" s="226"/>
      <c r="B41" s="191"/>
      <c r="C41" s="26"/>
      <c r="D41" s="190"/>
      <c r="E41" s="190"/>
      <c r="F41" s="193" t="s">
        <v>60</v>
      </c>
      <c r="G41" s="194"/>
      <c r="H41" s="195"/>
      <c r="I41" s="193" t="s">
        <v>60</v>
      </c>
      <c r="J41" s="194"/>
      <c r="K41" s="195"/>
      <c r="L41" s="24"/>
    </row>
    <row r="42" spans="1:12">
      <c r="A42" s="226"/>
      <c r="B42" s="191"/>
      <c r="C42" s="22"/>
      <c r="D42" s="192"/>
      <c r="E42" s="192"/>
      <c r="F42" s="10" t="s">
        <v>60</v>
      </c>
      <c r="G42" s="10" t="s">
        <v>60</v>
      </c>
      <c r="H42" s="10" t="s">
        <v>60</v>
      </c>
      <c r="I42" s="10" t="s">
        <v>60</v>
      </c>
      <c r="J42" s="10" t="s">
        <v>60</v>
      </c>
      <c r="K42" s="25" t="s">
        <v>60</v>
      </c>
      <c r="L42" s="24"/>
    </row>
    <row r="43" spans="1:12">
      <c r="A43" s="226"/>
      <c r="B43" s="191"/>
      <c r="C43" s="196" t="s">
        <v>77</v>
      </c>
      <c r="D43" s="197"/>
      <c r="E43" s="198"/>
      <c r="F43" s="9">
        <v>3</v>
      </c>
      <c r="G43" s="9">
        <v>2</v>
      </c>
      <c r="H43" s="9">
        <v>2</v>
      </c>
      <c r="I43" s="9">
        <v>3</v>
      </c>
      <c r="J43" s="9">
        <v>3</v>
      </c>
      <c r="K43" s="12">
        <v>0</v>
      </c>
      <c r="L43" s="24"/>
    </row>
    <row r="44" spans="1:12">
      <c r="A44" s="226"/>
      <c r="B44" s="191"/>
      <c r="C44" s="11" t="s">
        <v>78</v>
      </c>
      <c r="D44" s="190" t="s">
        <v>76</v>
      </c>
      <c r="E44" s="190"/>
      <c r="F44" s="196" t="s">
        <v>92</v>
      </c>
      <c r="G44" s="197"/>
      <c r="H44" s="198"/>
      <c r="I44" s="196" t="s">
        <v>93</v>
      </c>
      <c r="J44" s="197"/>
      <c r="K44" s="198"/>
      <c r="L44" s="24"/>
    </row>
    <row r="45" spans="1:12">
      <c r="A45" s="226"/>
      <c r="B45" s="191"/>
      <c r="C45" s="28" t="s">
        <v>60</v>
      </c>
      <c r="D45" s="192"/>
      <c r="E45" s="192"/>
      <c r="F45" s="9">
        <v>2</v>
      </c>
      <c r="G45" s="9">
        <v>1</v>
      </c>
      <c r="H45" s="9">
        <v>2</v>
      </c>
      <c r="I45" s="9">
        <v>2</v>
      </c>
      <c r="J45" s="9">
        <v>1</v>
      </c>
      <c r="K45" s="12">
        <v>2</v>
      </c>
      <c r="L45" s="24"/>
    </row>
    <row r="46" spans="1:12">
      <c r="A46" s="226"/>
      <c r="B46" s="191"/>
      <c r="C46" s="26"/>
      <c r="D46" s="190" t="s">
        <v>76</v>
      </c>
      <c r="E46" s="190"/>
      <c r="F46" s="196" t="s">
        <v>94</v>
      </c>
      <c r="G46" s="197"/>
      <c r="H46" s="198"/>
      <c r="I46" s="196" t="s">
        <v>40</v>
      </c>
      <c r="J46" s="197"/>
      <c r="K46" s="198"/>
      <c r="L46" s="24"/>
    </row>
    <row r="47" spans="1:12">
      <c r="A47" s="226"/>
      <c r="B47" s="191"/>
      <c r="C47" s="26"/>
      <c r="D47" s="192"/>
      <c r="E47" s="192"/>
      <c r="F47" s="9">
        <v>2</v>
      </c>
      <c r="G47" s="9">
        <v>1</v>
      </c>
      <c r="H47" s="9">
        <v>2</v>
      </c>
      <c r="I47" s="9">
        <v>3</v>
      </c>
      <c r="J47" s="9">
        <v>1</v>
      </c>
      <c r="K47" s="12">
        <v>2</v>
      </c>
      <c r="L47" s="24"/>
    </row>
    <row r="48" spans="1:12">
      <c r="A48" s="226"/>
      <c r="B48" s="191"/>
      <c r="C48" s="26"/>
      <c r="D48" s="190" t="s">
        <v>76</v>
      </c>
      <c r="E48" s="190"/>
      <c r="F48" s="196" t="s">
        <v>95</v>
      </c>
      <c r="G48" s="197"/>
      <c r="H48" s="198"/>
      <c r="I48" s="196" t="s">
        <v>41</v>
      </c>
      <c r="J48" s="197"/>
      <c r="K48" s="198"/>
      <c r="L48" s="24"/>
    </row>
    <row r="49" spans="1:12">
      <c r="A49" s="226"/>
      <c r="B49" s="191"/>
      <c r="C49" s="26"/>
      <c r="D49" s="192"/>
      <c r="E49" s="192"/>
      <c r="F49" s="9">
        <v>2</v>
      </c>
      <c r="G49" s="9">
        <v>1</v>
      </c>
      <c r="H49" s="9">
        <v>2</v>
      </c>
      <c r="I49" s="9">
        <v>3</v>
      </c>
      <c r="J49" s="9">
        <v>1</v>
      </c>
      <c r="K49" s="12">
        <v>2</v>
      </c>
      <c r="L49" s="24"/>
    </row>
    <row r="50" spans="1:12">
      <c r="A50" s="226"/>
      <c r="B50" s="191"/>
      <c r="C50" s="26"/>
      <c r="D50" s="190" t="s">
        <v>76</v>
      </c>
      <c r="E50" s="190"/>
      <c r="F50" s="196" t="s">
        <v>96</v>
      </c>
      <c r="G50" s="197"/>
      <c r="H50" s="198"/>
      <c r="I50" s="196" t="s">
        <v>42</v>
      </c>
      <c r="J50" s="197"/>
      <c r="K50" s="198"/>
      <c r="L50" s="24"/>
    </row>
    <row r="51" spans="1:12">
      <c r="A51" s="226"/>
      <c r="B51" s="191"/>
      <c r="C51" s="26"/>
      <c r="D51" s="192"/>
      <c r="E51" s="192"/>
      <c r="F51" s="9">
        <v>2</v>
      </c>
      <c r="G51" s="9">
        <v>1</v>
      </c>
      <c r="H51" s="9">
        <v>2</v>
      </c>
      <c r="I51" s="9">
        <v>3</v>
      </c>
      <c r="J51" s="9">
        <v>1</v>
      </c>
      <c r="K51" s="12">
        <v>2</v>
      </c>
      <c r="L51" s="24"/>
    </row>
    <row r="52" spans="1:12">
      <c r="A52" s="226"/>
      <c r="B52" s="191"/>
      <c r="C52" s="26"/>
      <c r="D52" s="190" t="s">
        <v>76</v>
      </c>
      <c r="E52" s="229"/>
      <c r="F52" s="196" t="s">
        <v>97</v>
      </c>
      <c r="G52" s="197"/>
      <c r="H52" s="198"/>
      <c r="I52" s="196" t="s">
        <v>43</v>
      </c>
      <c r="J52" s="197"/>
      <c r="K52" s="198"/>
      <c r="L52" s="24"/>
    </row>
    <row r="53" spans="1:12">
      <c r="A53" s="226"/>
      <c r="B53" s="191"/>
      <c r="C53" s="26"/>
      <c r="D53" s="192"/>
      <c r="E53" s="230"/>
      <c r="F53" s="9">
        <v>2</v>
      </c>
      <c r="G53" s="9">
        <v>1</v>
      </c>
      <c r="H53" s="9">
        <v>2</v>
      </c>
      <c r="I53" s="9">
        <v>3</v>
      </c>
      <c r="J53" s="9">
        <v>1</v>
      </c>
      <c r="K53" s="12">
        <v>2</v>
      </c>
      <c r="L53" s="24"/>
    </row>
    <row r="54" spans="1:12">
      <c r="A54" s="226"/>
      <c r="B54" s="191"/>
      <c r="C54" s="26"/>
      <c r="D54" s="190" t="s">
        <v>76</v>
      </c>
      <c r="E54" s="190"/>
      <c r="F54" s="196" t="s">
        <v>38</v>
      </c>
      <c r="G54" s="197"/>
      <c r="H54" s="198"/>
      <c r="I54" s="196"/>
      <c r="J54" s="197"/>
      <c r="K54" s="198"/>
      <c r="L54" s="24"/>
    </row>
    <row r="55" spans="1:12">
      <c r="A55" s="226"/>
      <c r="B55" s="191"/>
      <c r="C55" s="22"/>
      <c r="D55" s="192"/>
      <c r="E55" s="192"/>
      <c r="F55" s="9">
        <v>1</v>
      </c>
      <c r="G55" s="9">
        <v>1</v>
      </c>
      <c r="H55" s="9">
        <v>1</v>
      </c>
      <c r="I55" s="9"/>
      <c r="J55" s="9"/>
      <c r="K55" s="12"/>
      <c r="L55" s="24"/>
    </row>
    <row r="56" spans="1:12">
      <c r="A56" s="226"/>
      <c r="B56" s="191"/>
      <c r="C56" s="11" t="s">
        <v>78</v>
      </c>
      <c r="D56" s="190" t="s">
        <v>18</v>
      </c>
      <c r="E56" s="223" t="s">
        <v>60</v>
      </c>
      <c r="F56" s="193" t="s">
        <v>60</v>
      </c>
      <c r="G56" s="194"/>
      <c r="H56" s="195"/>
      <c r="I56" s="196" t="s">
        <v>98</v>
      </c>
      <c r="J56" s="197"/>
      <c r="K56" s="198"/>
      <c r="L56" s="23" t="s">
        <v>60</v>
      </c>
    </row>
    <row r="57" spans="1:12">
      <c r="A57" s="226"/>
      <c r="B57" s="191"/>
      <c r="C57" s="21" t="s">
        <v>81</v>
      </c>
      <c r="D57" s="192"/>
      <c r="E57" s="224"/>
      <c r="F57" s="10" t="s">
        <v>60</v>
      </c>
      <c r="G57" s="10" t="s">
        <v>60</v>
      </c>
      <c r="H57" s="10" t="s">
        <v>60</v>
      </c>
      <c r="I57" s="9">
        <v>2</v>
      </c>
      <c r="J57" s="9">
        <v>1</v>
      </c>
      <c r="K57" s="12">
        <v>2</v>
      </c>
      <c r="L57" s="23" t="s">
        <v>60</v>
      </c>
    </row>
    <row r="58" spans="1:12">
      <c r="A58" s="226"/>
      <c r="B58" s="191"/>
      <c r="C58" s="21" t="s">
        <v>82</v>
      </c>
      <c r="D58" s="190" t="s">
        <v>76</v>
      </c>
      <c r="E58" s="223" t="s">
        <v>60</v>
      </c>
      <c r="F58" s="193" t="s">
        <v>60</v>
      </c>
      <c r="G58" s="194"/>
      <c r="H58" s="195"/>
      <c r="I58" s="196" t="s">
        <v>57</v>
      </c>
      <c r="J58" s="197"/>
      <c r="K58" s="198"/>
      <c r="L58" s="23" t="s">
        <v>60</v>
      </c>
    </row>
    <row r="59" spans="1:12">
      <c r="A59" s="226"/>
      <c r="B59" s="191"/>
      <c r="C59" s="22"/>
      <c r="D59" s="192"/>
      <c r="E59" s="224"/>
      <c r="F59" s="10" t="s">
        <v>60</v>
      </c>
      <c r="G59" s="10" t="s">
        <v>60</v>
      </c>
      <c r="H59" s="10" t="s">
        <v>60</v>
      </c>
      <c r="I59" s="9">
        <v>2</v>
      </c>
      <c r="J59" s="9">
        <v>1</v>
      </c>
      <c r="K59" s="12">
        <v>2</v>
      </c>
      <c r="L59" s="23" t="s">
        <v>60</v>
      </c>
    </row>
    <row r="60" spans="1:12">
      <c r="A60" s="226"/>
      <c r="B60" s="191"/>
      <c r="C60" s="190" t="s">
        <v>85</v>
      </c>
      <c r="D60" s="190" t="s">
        <v>76</v>
      </c>
      <c r="E60" s="229"/>
      <c r="F60" s="196" t="s">
        <v>99</v>
      </c>
      <c r="G60" s="197"/>
      <c r="H60" s="198"/>
      <c r="I60" s="196"/>
      <c r="J60" s="197"/>
      <c r="K60" s="198"/>
      <c r="L60" s="24"/>
    </row>
    <row r="61" spans="1:12">
      <c r="A61" s="226"/>
      <c r="B61" s="191"/>
      <c r="C61" s="191"/>
      <c r="D61" s="192"/>
      <c r="E61" s="230"/>
      <c r="F61" s="9">
        <v>3</v>
      </c>
      <c r="G61" s="9">
        <v>1</v>
      </c>
      <c r="H61" s="9">
        <v>3</v>
      </c>
      <c r="I61" s="9"/>
      <c r="J61" s="9"/>
      <c r="K61" s="12"/>
      <c r="L61" s="24"/>
    </row>
    <row r="62" spans="1:12">
      <c r="A62" s="226"/>
      <c r="B62" s="191"/>
      <c r="C62" s="191"/>
      <c r="D62" s="190" t="s">
        <v>76</v>
      </c>
      <c r="E62" s="190"/>
      <c r="F62" s="196" t="s">
        <v>100</v>
      </c>
      <c r="G62" s="197"/>
      <c r="H62" s="198"/>
      <c r="I62" s="196"/>
      <c r="J62" s="197"/>
      <c r="K62" s="198"/>
      <c r="L62" s="24"/>
    </row>
    <row r="63" spans="1:12">
      <c r="A63" s="226"/>
      <c r="B63" s="191"/>
      <c r="C63" s="191"/>
      <c r="D63" s="192"/>
      <c r="E63" s="192"/>
      <c r="F63" s="9">
        <v>2</v>
      </c>
      <c r="G63" s="9">
        <v>2</v>
      </c>
      <c r="H63" s="9">
        <v>0</v>
      </c>
      <c r="I63" s="9"/>
      <c r="J63" s="9"/>
      <c r="K63" s="12"/>
      <c r="L63" s="24"/>
    </row>
    <row r="64" spans="1:12">
      <c r="A64" s="226"/>
      <c r="B64" s="191"/>
      <c r="C64" s="191"/>
      <c r="D64" s="190" t="s">
        <v>76</v>
      </c>
      <c r="E64" s="223" t="s">
        <v>60</v>
      </c>
      <c r="F64" s="239" t="s">
        <v>101</v>
      </c>
      <c r="G64" s="240"/>
      <c r="H64" s="241"/>
      <c r="I64" s="193" t="s">
        <v>60</v>
      </c>
      <c r="J64" s="194"/>
      <c r="K64" s="195"/>
      <c r="L64" s="23" t="s">
        <v>60</v>
      </c>
    </row>
    <row r="65" spans="1:12">
      <c r="A65" s="226"/>
      <c r="B65" s="191"/>
      <c r="C65" s="191"/>
      <c r="D65" s="192"/>
      <c r="E65" s="224"/>
      <c r="F65" s="9">
        <v>3</v>
      </c>
      <c r="G65" s="9">
        <v>1</v>
      </c>
      <c r="H65" s="9">
        <v>3</v>
      </c>
      <c r="I65" s="10" t="s">
        <v>60</v>
      </c>
      <c r="J65" s="10" t="s">
        <v>60</v>
      </c>
      <c r="K65" s="25" t="s">
        <v>60</v>
      </c>
      <c r="L65" s="23" t="s">
        <v>60</v>
      </c>
    </row>
    <row r="66" spans="1:12">
      <c r="A66" s="226"/>
      <c r="B66" s="191"/>
      <c r="C66" s="191"/>
      <c r="D66" s="190" t="s">
        <v>76</v>
      </c>
      <c r="E66" s="223" t="s">
        <v>60</v>
      </c>
      <c r="F66" s="196" t="s">
        <v>102</v>
      </c>
      <c r="G66" s="197"/>
      <c r="H66" s="198"/>
      <c r="I66" s="193" t="s">
        <v>60</v>
      </c>
      <c r="J66" s="194"/>
      <c r="K66" s="195"/>
      <c r="L66" s="23" t="s">
        <v>60</v>
      </c>
    </row>
    <row r="67" spans="1:12">
      <c r="A67" s="226"/>
      <c r="B67" s="191"/>
      <c r="C67" s="192"/>
      <c r="D67" s="192"/>
      <c r="E67" s="224"/>
      <c r="F67" s="9">
        <v>2</v>
      </c>
      <c r="G67" s="9">
        <v>2</v>
      </c>
      <c r="H67" s="9">
        <v>0</v>
      </c>
      <c r="I67" s="10" t="s">
        <v>60</v>
      </c>
      <c r="J67" s="10" t="s">
        <v>60</v>
      </c>
      <c r="K67" s="25" t="s">
        <v>60</v>
      </c>
      <c r="L67" s="23" t="s">
        <v>60</v>
      </c>
    </row>
    <row r="68" spans="1:12">
      <c r="A68" s="226"/>
      <c r="B68" s="192"/>
      <c r="C68" s="196" t="s">
        <v>89</v>
      </c>
      <c r="D68" s="197"/>
      <c r="E68" s="198"/>
      <c r="F68" s="9">
        <v>21</v>
      </c>
      <c r="G68" s="9">
        <v>12</v>
      </c>
      <c r="H68" s="9">
        <v>17</v>
      </c>
      <c r="I68" s="9">
        <v>18</v>
      </c>
      <c r="J68" s="9">
        <v>7</v>
      </c>
      <c r="K68" s="12">
        <v>14</v>
      </c>
      <c r="L68" s="24"/>
    </row>
    <row r="69" spans="1:12">
      <c r="A69" s="227"/>
      <c r="B69" s="196" t="s">
        <v>19</v>
      </c>
      <c r="C69" s="197"/>
      <c r="D69" s="197"/>
      <c r="E69" s="198"/>
      <c r="F69" s="9">
        <v>24</v>
      </c>
      <c r="G69" s="9">
        <v>14</v>
      </c>
      <c r="H69" s="9">
        <v>19</v>
      </c>
      <c r="I69" s="9">
        <v>21</v>
      </c>
      <c r="J69" s="9">
        <v>10</v>
      </c>
      <c r="K69" s="12">
        <v>14</v>
      </c>
      <c r="L69" s="24"/>
    </row>
    <row r="70" spans="1:12">
      <c r="A70" s="225">
        <v>2</v>
      </c>
      <c r="B70" s="190">
        <v>1</v>
      </c>
      <c r="C70" s="11" t="s">
        <v>73</v>
      </c>
      <c r="D70" s="190" t="s">
        <v>18</v>
      </c>
      <c r="E70" s="223" t="s">
        <v>60</v>
      </c>
      <c r="F70" s="196" t="s">
        <v>103</v>
      </c>
      <c r="G70" s="197"/>
      <c r="H70" s="198"/>
      <c r="I70" s="193" t="s">
        <v>60</v>
      </c>
      <c r="J70" s="194"/>
      <c r="K70" s="195"/>
      <c r="L70" s="23" t="s">
        <v>60</v>
      </c>
    </row>
    <row r="71" spans="1:12">
      <c r="A71" s="226"/>
      <c r="B71" s="191"/>
      <c r="C71" s="21" t="s">
        <v>74</v>
      </c>
      <c r="D71" s="192"/>
      <c r="E71" s="224"/>
      <c r="F71" s="9">
        <v>2</v>
      </c>
      <c r="G71" s="9">
        <v>1</v>
      </c>
      <c r="H71" s="9">
        <v>2</v>
      </c>
      <c r="I71" s="10" t="s">
        <v>60</v>
      </c>
      <c r="J71" s="10" t="s">
        <v>60</v>
      </c>
      <c r="K71" s="25" t="s">
        <v>60</v>
      </c>
      <c r="L71" s="23" t="s">
        <v>60</v>
      </c>
    </row>
    <row r="72" spans="1:12">
      <c r="A72" s="226"/>
      <c r="B72" s="191"/>
      <c r="C72" s="21" t="s">
        <v>75</v>
      </c>
      <c r="D72" s="190" t="s">
        <v>76</v>
      </c>
      <c r="E72" s="223" t="s">
        <v>60</v>
      </c>
      <c r="F72" s="193" t="s">
        <v>60</v>
      </c>
      <c r="G72" s="194"/>
      <c r="H72" s="195"/>
      <c r="I72" s="196" t="s">
        <v>31</v>
      </c>
      <c r="J72" s="197"/>
      <c r="K72" s="198"/>
      <c r="L72" s="23" t="s">
        <v>60</v>
      </c>
    </row>
    <row r="73" spans="1:12">
      <c r="A73" s="226"/>
      <c r="B73" s="191"/>
      <c r="C73" s="26"/>
      <c r="D73" s="192"/>
      <c r="E73" s="224"/>
      <c r="F73" s="10" t="s">
        <v>60</v>
      </c>
      <c r="G73" s="10" t="s">
        <v>60</v>
      </c>
      <c r="H73" s="10" t="s">
        <v>60</v>
      </c>
      <c r="I73" s="9">
        <v>2</v>
      </c>
      <c r="J73" s="9">
        <v>1</v>
      </c>
      <c r="K73" s="12">
        <v>2</v>
      </c>
      <c r="L73" s="23" t="s">
        <v>60</v>
      </c>
    </row>
    <row r="74" spans="1:12">
      <c r="A74" s="226"/>
      <c r="B74" s="191"/>
      <c r="C74" s="26"/>
      <c r="D74" s="223" t="s">
        <v>60</v>
      </c>
      <c r="E74" s="223" t="s">
        <v>60</v>
      </c>
      <c r="F74" s="193" t="s">
        <v>60</v>
      </c>
      <c r="G74" s="194"/>
      <c r="H74" s="195"/>
      <c r="I74" s="193" t="s">
        <v>60</v>
      </c>
      <c r="J74" s="194"/>
      <c r="K74" s="195"/>
      <c r="L74" s="23" t="s">
        <v>60</v>
      </c>
    </row>
    <row r="75" spans="1:12">
      <c r="A75" s="226"/>
      <c r="B75" s="191"/>
      <c r="C75" s="22"/>
      <c r="D75" s="224"/>
      <c r="E75" s="224"/>
      <c r="F75" s="10" t="s">
        <v>60</v>
      </c>
      <c r="G75" s="10" t="s">
        <v>60</v>
      </c>
      <c r="H75" s="10" t="s">
        <v>60</v>
      </c>
      <c r="I75" s="10" t="s">
        <v>60</v>
      </c>
      <c r="J75" s="10" t="s">
        <v>60</v>
      </c>
      <c r="K75" s="25" t="s">
        <v>60</v>
      </c>
      <c r="L75" s="23" t="s">
        <v>60</v>
      </c>
    </row>
    <row r="76" spans="1:12">
      <c r="A76" s="226"/>
      <c r="B76" s="191"/>
      <c r="C76" s="196" t="s">
        <v>77</v>
      </c>
      <c r="D76" s="197"/>
      <c r="E76" s="198"/>
      <c r="F76" s="9">
        <v>2</v>
      </c>
      <c r="G76" s="9">
        <v>1</v>
      </c>
      <c r="H76" s="9">
        <v>2</v>
      </c>
      <c r="I76" s="9">
        <v>2</v>
      </c>
      <c r="J76" s="9">
        <v>1</v>
      </c>
      <c r="K76" s="12">
        <v>2</v>
      </c>
      <c r="L76" s="23" t="s">
        <v>60</v>
      </c>
    </row>
    <row r="77" spans="1:12" ht="13.5" customHeight="1">
      <c r="A77" s="226"/>
      <c r="B77" s="191"/>
      <c r="C77" s="190" t="s">
        <v>78</v>
      </c>
      <c r="D77" s="190" t="s">
        <v>104</v>
      </c>
      <c r="E77" s="190"/>
      <c r="F77" s="196" t="s">
        <v>105</v>
      </c>
      <c r="G77" s="197"/>
      <c r="H77" s="198"/>
      <c r="I77" s="196" t="s">
        <v>106</v>
      </c>
      <c r="J77" s="197"/>
      <c r="K77" s="198"/>
      <c r="L77" s="24"/>
    </row>
    <row r="78" spans="1:12">
      <c r="A78" s="226"/>
      <c r="B78" s="191"/>
      <c r="C78" s="191"/>
      <c r="D78" s="192"/>
      <c r="E78" s="192"/>
      <c r="F78" s="9">
        <v>1</v>
      </c>
      <c r="G78" s="9">
        <v>1</v>
      </c>
      <c r="H78" s="9">
        <v>0</v>
      </c>
      <c r="I78" s="9">
        <v>3</v>
      </c>
      <c r="J78" s="9">
        <v>1</v>
      </c>
      <c r="K78" s="12">
        <v>2</v>
      </c>
      <c r="L78" s="24"/>
    </row>
    <row r="79" spans="1:12" ht="13.5" customHeight="1">
      <c r="A79" s="226"/>
      <c r="B79" s="191"/>
      <c r="C79" s="191"/>
      <c r="D79" s="190" t="s">
        <v>90</v>
      </c>
      <c r="E79" s="190"/>
      <c r="F79" s="196" t="s">
        <v>35</v>
      </c>
      <c r="G79" s="197"/>
      <c r="H79" s="198"/>
      <c r="I79" s="196" t="s">
        <v>34</v>
      </c>
      <c r="J79" s="197"/>
      <c r="K79" s="198"/>
      <c r="L79" s="24"/>
    </row>
    <row r="80" spans="1:12">
      <c r="A80" s="226"/>
      <c r="B80" s="191"/>
      <c r="C80" s="191"/>
      <c r="D80" s="192"/>
      <c r="E80" s="192"/>
      <c r="F80" s="9">
        <v>2</v>
      </c>
      <c r="G80" s="9">
        <v>1</v>
      </c>
      <c r="H80" s="9">
        <v>2</v>
      </c>
      <c r="I80" s="9">
        <v>3</v>
      </c>
      <c r="J80" s="9">
        <v>1</v>
      </c>
      <c r="K80" s="12">
        <v>2</v>
      </c>
      <c r="L80" s="24"/>
    </row>
    <row r="81" spans="1:12">
      <c r="A81" s="226"/>
      <c r="B81" s="191"/>
      <c r="C81" s="191"/>
      <c r="D81" s="190" t="s">
        <v>76</v>
      </c>
      <c r="E81" s="190"/>
      <c r="F81" s="196" t="s">
        <v>107</v>
      </c>
      <c r="G81" s="197"/>
      <c r="H81" s="198"/>
      <c r="I81" s="196" t="s">
        <v>44</v>
      </c>
      <c r="J81" s="197"/>
      <c r="K81" s="198"/>
      <c r="L81" s="24"/>
    </row>
    <row r="82" spans="1:12">
      <c r="A82" s="226"/>
      <c r="B82" s="191"/>
      <c r="C82" s="191"/>
      <c r="D82" s="192"/>
      <c r="E82" s="192"/>
      <c r="F82" s="9">
        <v>3</v>
      </c>
      <c r="G82" s="9">
        <v>1</v>
      </c>
      <c r="H82" s="9">
        <v>3</v>
      </c>
      <c r="I82" s="9">
        <v>2</v>
      </c>
      <c r="J82" s="9">
        <v>1</v>
      </c>
      <c r="K82" s="12">
        <v>2</v>
      </c>
      <c r="L82" s="24"/>
    </row>
    <row r="83" spans="1:12">
      <c r="A83" s="226"/>
      <c r="B83" s="191"/>
      <c r="C83" s="191"/>
      <c r="D83" s="190" t="s">
        <v>76</v>
      </c>
      <c r="E83" s="190"/>
      <c r="F83" s="196" t="s">
        <v>108</v>
      </c>
      <c r="G83" s="197"/>
      <c r="H83" s="198"/>
      <c r="I83" s="196" t="s">
        <v>45</v>
      </c>
      <c r="J83" s="197"/>
      <c r="K83" s="198"/>
      <c r="L83" s="24"/>
    </row>
    <row r="84" spans="1:12">
      <c r="A84" s="226"/>
      <c r="B84" s="191"/>
      <c r="C84" s="191"/>
      <c r="D84" s="192"/>
      <c r="E84" s="192"/>
      <c r="F84" s="9">
        <v>2</v>
      </c>
      <c r="G84" s="9">
        <v>1</v>
      </c>
      <c r="H84" s="9">
        <v>2</v>
      </c>
      <c r="I84" s="9">
        <v>3</v>
      </c>
      <c r="J84" s="9">
        <v>1</v>
      </c>
      <c r="K84" s="12">
        <v>2</v>
      </c>
      <c r="L84" s="24"/>
    </row>
    <row r="85" spans="1:12">
      <c r="A85" s="226"/>
      <c r="B85" s="191"/>
      <c r="C85" s="191"/>
      <c r="D85" s="190" t="s">
        <v>76</v>
      </c>
      <c r="E85" s="190"/>
      <c r="F85" s="196" t="s">
        <v>37</v>
      </c>
      <c r="G85" s="197"/>
      <c r="H85" s="198"/>
      <c r="I85" s="196" t="s">
        <v>46</v>
      </c>
      <c r="J85" s="197"/>
      <c r="K85" s="198"/>
      <c r="L85" s="24"/>
    </row>
    <row r="86" spans="1:12">
      <c r="A86" s="226"/>
      <c r="B86" s="191"/>
      <c r="C86" s="191"/>
      <c r="D86" s="192"/>
      <c r="E86" s="192"/>
      <c r="F86" s="9">
        <v>1</v>
      </c>
      <c r="G86" s="9">
        <v>1</v>
      </c>
      <c r="H86" s="9">
        <v>1</v>
      </c>
      <c r="I86" s="9">
        <v>2</v>
      </c>
      <c r="J86" s="9">
        <v>1</v>
      </c>
      <c r="K86" s="12">
        <v>2</v>
      </c>
      <c r="L86" s="24"/>
    </row>
    <row r="87" spans="1:12">
      <c r="A87" s="226"/>
      <c r="B87" s="191"/>
      <c r="C87" s="191"/>
      <c r="D87" s="190" t="s">
        <v>76</v>
      </c>
      <c r="E87" s="229"/>
      <c r="F87" s="196" t="s">
        <v>47</v>
      </c>
      <c r="G87" s="197"/>
      <c r="H87" s="198"/>
      <c r="I87" s="196" t="s">
        <v>47</v>
      </c>
      <c r="J87" s="197"/>
      <c r="K87" s="198"/>
      <c r="L87" s="24"/>
    </row>
    <row r="88" spans="1:12">
      <c r="A88" s="226"/>
      <c r="B88" s="191"/>
      <c r="C88" s="191"/>
      <c r="D88" s="192"/>
      <c r="E88" s="230"/>
      <c r="F88" s="9">
        <v>2</v>
      </c>
      <c r="G88" s="9">
        <v>1</v>
      </c>
      <c r="H88" s="9">
        <v>2</v>
      </c>
      <c r="I88" s="9">
        <v>3</v>
      </c>
      <c r="J88" s="9" t="s">
        <v>189</v>
      </c>
      <c r="K88" s="12">
        <v>2</v>
      </c>
      <c r="L88" s="24"/>
    </row>
    <row r="89" spans="1:12">
      <c r="A89" s="226"/>
      <c r="B89" s="191"/>
      <c r="C89" s="191"/>
      <c r="D89" s="190" t="s">
        <v>76</v>
      </c>
      <c r="E89" s="190"/>
      <c r="F89" s="196" t="s">
        <v>109</v>
      </c>
      <c r="G89" s="197"/>
      <c r="H89" s="198"/>
      <c r="I89" s="196" t="s">
        <v>48</v>
      </c>
      <c r="J89" s="197"/>
      <c r="K89" s="198"/>
      <c r="L89" s="24"/>
    </row>
    <row r="90" spans="1:12">
      <c r="A90" s="226"/>
      <c r="B90" s="191"/>
      <c r="C90" s="191"/>
      <c r="D90" s="192"/>
      <c r="E90" s="192"/>
      <c r="F90" s="9">
        <v>2</v>
      </c>
      <c r="G90" s="9">
        <v>1</v>
      </c>
      <c r="H90" s="9">
        <v>2</v>
      </c>
      <c r="I90" s="9">
        <v>3</v>
      </c>
      <c r="J90" s="9">
        <v>1</v>
      </c>
      <c r="K90" s="12">
        <v>2</v>
      </c>
      <c r="L90" s="24"/>
    </row>
    <row r="91" spans="1:12">
      <c r="A91" s="226"/>
      <c r="B91" s="191"/>
      <c r="C91" s="191"/>
      <c r="D91" s="190" t="s">
        <v>76</v>
      </c>
      <c r="E91" s="190"/>
      <c r="F91" s="196" t="s">
        <v>110</v>
      </c>
      <c r="G91" s="197"/>
      <c r="H91" s="198"/>
      <c r="I91" s="196"/>
      <c r="J91" s="197"/>
      <c r="K91" s="198"/>
      <c r="L91" s="24"/>
    </row>
    <row r="92" spans="1:12">
      <c r="A92" s="226"/>
      <c r="B92" s="191"/>
      <c r="C92" s="192"/>
      <c r="D92" s="192"/>
      <c r="E92" s="192"/>
      <c r="F92" s="9">
        <v>2</v>
      </c>
      <c r="G92" s="9">
        <v>1</v>
      </c>
      <c r="H92" s="9">
        <v>2</v>
      </c>
      <c r="I92" s="9"/>
      <c r="J92" s="9"/>
      <c r="K92" s="12"/>
      <c r="L92" s="24"/>
    </row>
    <row r="93" spans="1:12" ht="13.5" customHeight="1">
      <c r="A93" s="226"/>
      <c r="B93" s="191"/>
      <c r="C93" s="11" t="s">
        <v>78</v>
      </c>
      <c r="D93" s="190" t="s">
        <v>18</v>
      </c>
      <c r="E93" s="223" t="s">
        <v>60</v>
      </c>
      <c r="F93" s="233" t="s">
        <v>60</v>
      </c>
      <c r="G93" s="234"/>
      <c r="H93" s="235"/>
      <c r="I93" s="199" t="s">
        <v>105</v>
      </c>
      <c r="J93" s="200"/>
      <c r="K93" s="201"/>
      <c r="L93" s="231" t="s">
        <v>60</v>
      </c>
    </row>
    <row r="94" spans="1:12">
      <c r="A94" s="226"/>
      <c r="B94" s="191"/>
      <c r="C94" s="21" t="s">
        <v>81</v>
      </c>
      <c r="D94" s="191"/>
      <c r="E94" s="228"/>
      <c r="F94" s="236"/>
      <c r="G94" s="237"/>
      <c r="H94" s="238"/>
      <c r="I94" s="202"/>
      <c r="J94" s="203"/>
      <c r="K94" s="204"/>
      <c r="L94" s="232"/>
    </row>
    <row r="95" spans="1:12">
      <c r="A95" s="226"/>
      <c r="B95" s="191"/>
      <c r="C95" s="29" t="s">
        <v>82</v>
      </c>
      <c r="D95" s="192"/>
      <c r="E95" s="224"/>
      <c r="F95" s="10" t="s">
        <v>60</v>
      </c>
      <c r="G95" s="10" t="s">
        <v>60</v>
      </c>
      <c r="H95" s="10" t="s">
        <v>60</v>
      </c>
      <c r="I95" s="9">
        <v>1</v>
      </c>
      <c r="J95" s="9">
        <v>1</v>
      </c>
      <c r="K95" s="12">
        <v>0</v>
      </c>
      <c r="L95" s="23" t="s">
        <v>60</v>
      </c>
    </row>
    <row r="96" spans="1:12">
      <c r="A96" s="226"/>
      <c r="B96" s="191"/>
      <c r="C96" s="190" t="s">
        <v>85</v>
      </c>
      <c r="D96" s="190" t="s">
        <v>76</v>
      </c>
      <c r="E96" s="190"/>
      <c r="F96" s="196" t="s">
        <v>111</v>
      </c>
      <c r="G96" s="197"/>
      <c r="H96" s="198"/>
      <c r="I96" s="196"/>
      <c r="J96" s="197"/>
      <c r="K96" s="198"/>
      <c r="L96" s="24"/>
    </row>
    <row r="97" spans="1:12">
      <c r="A97" s="226"/>
      <c r="B97" s="191"/>
      <c r="C97" s="191"/>
      <c r="D97" s="192"/>
      <c r="E97" s="192"/>
      <c r="F97" s="9">
        <v>2</v>
      </c>
      <c r="G97" s="9">
        <v>2</v>
      </c>
      <c r="H97" s="9">
        <v>0</v>
      </c>
      <c r="I97" s="9"/>
      <c r="J97" s="9"/>
      <c r="K97" s="12"/>
      <c r="L97" s="24"/>
    </row>
    <row r="98" spans="1:12">
      <c r="A98" s="226"/>
      <c r="B98" s="191"/>
      <c r="C98" s="191"/>
      <c r="D98" s="190" t="s">
        <v>76</v>
      </c>
      <c r="E98" s="223" t="s">
        <v>60</v>
      </c>
      <c r="F98" s="196" t="s">
        <v>112</v>
      </c>
      <c r="G98" s="197"/>
      <c r="H98" s="198"/>
      <c r="I98" s="193" t="s">
        <v>60</v>
      </c>
      <c r="J98" s="194"/>
      <c r="K98" s="195"/>
      <c r="L98" s="23" t="s">
        <v>60</v>
      </c>
    </row>
    <row r="99" spans="1:12">
      <c r="A99" s="226"/>
      <c r="B99" s="191"/>
      <c r="C99" s="191"/>
      <c r="D99" s="192"/>
      <c r="E99" s="224"/>
      <c r="F99" s="9">
        <v>2</v>
      </c>
      <c r="G99" s="9">
        <v>2</v>
      </c>
      <c r="H99" s="9">
        <v>0</v>
      </c>
      <c r="I99" s="10" t="s">
        <v>60</v>
      </c>
      <c r="J99" s="10" t="s">
        <v>60</v>
      </c>
      <c r="K99" s="25" t="s">
        <v>60</v>
      </c>
      <c r="L99" s="23" t="s">
        <v>60</v>
      </c>
    </row>
    <row r="100" spans="1:12">
      <c r="A100" s="226"/>
      <c r="B100" s="191"/>
      <c r="C100" s="191"/>
      <c r="D100" s="190" t="s">
        <v>76</v>
      </c>
      <c r="E100" s="223" t="s">
        <v>60</v>
      </c>
      <c r="F100" s="196" t="s">
        <v>113</v>
      </c>
      <c r="G100" s="197"/>
      <c r="H100" s="198"/>
      <c r="I100" s="193" t="s">
        <v>60</v>
      </c>
      <c r="J100" s="194"/>
      <c r="K100" s="195"/>
      <c r="L100" s="23" t="s">
        <v>60</v>
      </c>
    </row>
    <row r="101" spans="1:12">
      <c r="A101" s="226"/>
      <c r="B101" s="191"/>
      <c r="C101" s="192"/>
      <c r="D101" s="192"/>
      <c r="E101" s="224"/>
      <c r="F101" s="9">
        <v>2</v>
      </c>
      <c r="G101" s="9">
        <v>2</v>
      </c>
      <c r="H101" s="9">
        <v>0</v>
      </c>
      <c r="I101" s="10" t="s">
        <v>60</v>
      </c>
      <c r="J101" s="10" t="s">
        <v>60</v>
      </c>
      <c r="K101" s="25" t="s">
        <v>60</v>
      </c>
      <c r="L101" s="23" t="s">
        <v>60</v>
      </c>
    </row>
    <row r="102" spans="1:12">
      <c r="A102" s="226"/>
      <c r="B102" s="192"/>
      <c r="C102" s="196" t="s">
        <v>89</v>
      </c>
      <c r="D102" s="197"/>
      <c r="E102" s="198"/>
      <c r="F102" s="9">
        <v>21</v>
      </c>
      <c r="G102" s="9">
        <v>14</v>
      </c>
      <c r="H102" s="9">
        <v>14</v>
      </c>
      <c r="I102" s="9">
        <v>20</v>
      </c>
      <c r="J102" s="9">
        <v>8</v>
      </c>
      <c r="K102" s="12">
        <v>14</v>
      </c>
      <c r="L102" s="24"/>
    </row>
    <row r="103" spans="1:12">
      <c r="A103" s="226"/>
      <c r="B103" s="196" t="s">
        <v>19</v>
      </c>
      <c r="C103" s="197"/>
      <c r="D103" s="197"/>
      <c r="E103" s="198"/>
      <c r="F103" s="9">
        <v>23</v>
      </c>
      <c r="G103" s="9">
        <v>15</v>
      </c>
      <c r="H103" s="9">
        <v>16</v>
      </c>
      <c r="I103" s="9">
        <v>22</v>
      </c>
      <c r="J103" s="9">
        <v>9</v>
      </c>
      <c r="K103" s="12">
        <v>16</v>
      </c>
      <c r="L103" s="24"/>
    </row>
    <row r="104" spans="1:12">
      <c r="A104" s="226"/>
      <c r="B104" s="190">
        <v>2</v>
      </c>
      <c r="C104" s="11" t="s">
        <v>73</v>
      </c>
      <c r="D104" s="190" t="s">
        <v>18</v>
      </c>
      <c r="E104" s="190"/>
      <c r="F104" s="196"/>
      <c r="G104" s="197"/>
      <c r="H104" s="198"/>
      <c r="I104" s="196"/>
      <c r="J104" s="197"/>
      <c r="K104" s="198"/>
      <c r="L104" s="24"/>
    </row>
    <row r="105" spans="1:12">
      <c r="A105" s="226"/>
      <c r="B105" s="191"/>
      <c r="C105" s="21" t="s">
        <v>74</v>
      </c>
      <c r="D105" s="192"/>
      <c r="E105" s="192"/>
      <c r="F105" s="9"/>
      <c r="G105" s="9"/>
      <c r="H105" s="9"/>
      <c r="I105" s="9"/>
      <c r="J105" s="9"/>
      <c r="K105" s="12"/>
      <c r="L105" s="24"/>
    </row>
    <row r="106" spans="1:12">
      <c r="A106" s="226"/>
      <c r="B106" s="191"/>
      <c r="C106" s="21" t="s">
        <v>75</v>
      </c>
      <c r="D106" s="190" t="s">
        <v>79</v>
      </c>
      <c r="E106" s="190"/>
      <c r="F106" s="196"/>
      <c r="G106" s="197"/>
      <c r="H106" s="198"/>
      <c r="I106" s="196"/>
      <c r="J106" s="197"/>
      <c r="K106" s="198"/>
      <c r="L106" s="24"/>
    </row>
    <row r="107" spans="1:12">
      <c r="A107" s="226"/>
      <c r="B107" s="191"/>
      <c r="C107" s="26"/>
      <c r="D107" s="192"/>
      <c r="E107" s="192"/>
      <c r="F107" s="9"/>
      <c r="G107" s="9"/>
      <c r="H107" s="9"/>
      <c r="I107" s="9"/>
      <c r="J107" s="9"/>
      <c r="K107" s="12"/>
      <c r="L107" s="24"/>
    </row>
    <row r="108" spans="1:12">
      <c r="A108" s="226"/>
      <c r="B108" s="191"/>
      <c r="C108" s="26"/>
      <c r="D108" s="190"/>
      <c r="E108" s="190"/>
      <c r="F108" s="196"/>
      <c r="G108" s="197"/>
      <c r="H108" s="198"/>
      <c r="I108" s="196"/>
      <c r="J108" s="197"/>
      <c r="K108" s="198"/>
      <c r="L108" s="24"/>
    </row>
    <row r="109" spans="1:12">
      <c r="A109" s="226"/>
      <c r="B109" s="191"/>
      <c r="C109" s="22"/>
      <c r="D109" s="192"/>
      <c r="E109" s="192"/>
      <c r="F109" s="9"/>
      <c r="G109" s="9"/>
      <c r="H109" s="9"/>
      <c r="I109" s="9"/>
      <c r="J109" s="9"/>
      <c r="K109" s="12"/>
      <c r="L109" s="24"/>
    </row>
    <row r="110" spans="1:12">
      <c r="A110" s="226"/>
      <c r="B110" s="191"/>
      <c r="C110" s="196" t="s">
        <v>114</v>
      </c>
      <c r="D110" s="197"/>
      <c r="E110" s="198"/>
      <c r="F110" s="9">
        <v>0</v>
      </c>
      <c r="G110" s="9">
        <v>0</v>
      </c>
      <c r="H110" s="9">
        <v>0</v>
      </c>
      <c r="I110" s="9">
        <v>0</v>
      </c>
      <c r="J110" s="9">
        <v>0</v>
      </c>
      <c r="K110" s="12">
        <v>0</v>
      </c>
      <c r="L110" s="24"/>
    </row>
    <row r="111" spans="1:12">
      <c r="A111" s="226"/>
      <c r="B111" s="191"/>
      <c r="C111" s="190" t="s">
        <v>78</v>
      </c>
      <c r="D111" s="190" t="s">
        <v>18</v>
      </c>
      <c r="E111" s="190"/>
      <c r="F111" s="196" t="s">
        <v>115</v>
      </c>
      <c r="G111" s="197"/>
      <c r="H111" s="198"/>
      <c r="I111" s="196" t="s">
        <v>116</v>
      </c>
      <c r="J111" s="197"/>
      <c r="K111" s="198"/>
      <c r="L111" s="24"/>
    </row>
    <row r="112" spans="1:12">
      <c r="A112" s="226"/>
      <c r="B112" s="191"/>
      <c r="C112" s="191"/>
      <c r="D112" s="192"/>
      <c r="E112" s="192"/>
      <c r="F112" s="9">
        <v>1</v>
      </c>
      <c r="G112" s="9">
        <v>1</v>
      </c>
      <c r="H112" s="9">
        <v>0</v>
      </c>
      <c r="I112" s="9">
        <v>3</v>
      </c>
      <c r="J112" s="9">
        <v>1</v>
      </c>
      <c r="K112" s="12">
        <v>2</v>
      </c>
      <c r="L112" s="24"/>
    </row>
    <row r="113" spans="1:12">
      <c r="A113" s="226"/>
      <c r="B113" s="191"/>
      <c r="C113" s="191"/>
      <c r="D113" s="190" t="s">
        <v>76</v>
      </c>
      <c r="E113" s="190"/>
      <c r="F113" s="196" t="s">
        <v>117</v>
      </c>
      <c r="G113" s="197"/>
      <c r="H113" s="198"/>
      <c r="I113" s="196" t="s">
        <v>48</v>
      </c>
      <c r="J113" s="197"/>
      <c r="K113" s="198"/>
      <c r="L113" s="24"/>
    </row>
    <row r="114" spans="1:12">
      <c r="A114" s="226"/>
      <c r="B114" s="191"/>
      <c r="C114" s="191"/>
      <c r="D114" s="192"/>
      <c r="E114" s="192"/>
      <c r="F114" s="9">
        <v>2</v>
      </c>
      <c r="G114" s="9">
        <v>1</v>
      </c>
      <c r="H114" s="9">
        <v>2</v>
      </c>
      <c r="I114" s="9">
        <v>3</v>
      </c>
      <c r="J114" s="9">
        <v>1</v>
      </c>
      <c r="K114" s="12">
        <v>2</v>
      </c>
      <c r="L114" s="24"/>
    </row>
    <row r="115" spans="1:12">
      <c r="A115" s="226"/>
      <c r="B115" s="191"/>
      <c r="C115" s="191"/>
      <c r="D115" s="190" t="s">
        <v>76</v>
      </c>
      <c r="E115" s="229"/>
      <c r="F115" s="196" t="s">
        <v>118</v>
      </c>
      <c r="G115" s="197"/>
      <c r="H115" s="198"/>
      <c r="I115" s="196" t="s">
        <v>49</v>
      </c>
      <c r="J115" s="197"/>
      <c r="K115" s="198"/>
      <c r="L115" s="24"/>
    </row>
    <row r="116" spans="1:12">
      <c r="A116" s="226"/>
      <c r="B116" s="191"/>
      <c r="C116" s="191"/>
      <c r="D116" s="192"/>
      <c r="E116" s="230"/>
      <c r="F116" s="9">
        <v>2</v>
      </c>
      <c r="G116" s="9">
        <v>1</v>
      </c>
      <c r="H116" s="9">
        <v>2</v>
      </c>
      <c r="I116" s="9">
        <v>3</v>
      </c>
      <c r="J116" s="9">
        <v>1</v>
      </c>
      <c r="K116" s="12">
        <v>2</v>
      </c>
      <c r="L116" s="24"/>
    </row>
    <row r="117" spans="1:12">
      <c r="A117" s="226"/>
      <c r="B117" s="191"/>
      <c r="C117" s="191"/>
      <c r="D117" s="190" t="s">
        <v>76</v>
      </c>
      <c r="E117" s="190"/>
      <c r="F117" s="196" t="s">
        <v>119</v>
      </c>
      <c r="G117" s="197"/>
      <c r="H117" s="198"/>
      <c r="I117" s="196" t="s">
        <v>50</v>
      </c>
      <c r="J117" s="197"/>
      <c r="K117" s="198"/>
      <c r="L117" s="24"/>
    </row>
    <row r="118" spans="1:12">
      <c r="A118" s="226"/>
      <c r="B118" s="191"/>
      <c r="C118" s="191"/>
      <c r="D118" s="192"/>
      <c r="E118" s="192"/>
      <c r="F118" s="9">
        <v>3</v>
      </c>
      <c r="G118" s="9">
        <v>1</v>
      </c>
      <c r="H118" s="9">
        <v>3</v>
      </c>
      <c r="I118" s="9">
        <v>3</v>
      </c>
      <c r="J118" s="9">
        <v>1</v>
      </c>
      <c r="K118" s="12">
        <v>2</v>
      </c>
      <c r="L118" s="24"/>
    </row>
    <row r="119" spans="1:12">
      <c r="A119" s="226"/>
      <c r="B119" s="191"/>
      <c r="C119" s="191"/>
      <c r="D119" s="190" t="s">
        <v>76</v>
      </c>
      <c r="E119" s="190"/>
      <c r="F119" s="196" t="s">
        <v>42</v>
      </c>
      <c r="G119" s="197"/>
      <c r="H119" s="198"/>
      <c r="I119" s="196" t="s">
        <v>51</v>
      </c>
      <c r="J119" s="197"/>
      <c r="K119" s="198"/>
      <c r="L119" s="24"/>
    </row>
    <row r="120" spans="1:12">
      <c r="A120" s="226"/>
      <c r="B120" s="191"/>
      <c r="C120" s="191"/>
      <c r="D120" s="192"/>
      <c r="E120" s="192"/>
      <c r="F120" s="9">
        <v>3</v>
      </c>
      <c r="G120" s="9">
        <v>2</v>
      </c>
      <c r="H120" s="9">
        <v>2</v>
      </c>
      <c r="I120" s="9">
        <v>3</v>
      </c>
      <c r="J120" s="9">
        <v>1</v>
      </c>
      <c r="K120" s="12">
        <v>2</v>
      </c>
      <c r="L120" s="24"/>
    </row>
    <row r="121" spans="1:12" ht="13.5" customHeight="1">
      <c r="A121" s="226"/>
      <c r="B121" s="191"/>
      <c r="C121" s="191"/>
      <c r="D121" s="190" t="s">
        <v>76</v>
      </c>
      <c r="E121" s="190"/>
      <c r="F121" s="196" t="s">
        <v>120</v>
      </c>
      <c r="G121" s="197"/>
      <c r="H121" s="198"/>
      <c r="I121" s="196" t="s">
        <v>52</v>
      </c>
      <c r="J121" s="197"/>
      <c r="K121" s="198"/>
      <c r="L121" s="24"/>
    </row>
    <row r="122" spans="1:12">
      <c r="A122" s="226"/>
      <c r="B122" s="191"/>
      <c r="C122" s="191"/>
      <c r="D122" s="192"/>
      <c r="E122" s="192"/>
      <c r="F122" s="9">
        <v>3</v>
      </c>
      <c r="G122" s="9">
        <v>2</v>
      </c>
      <c r="H122" s="9">
        <v>2</v>
      </c>
      <c r="I122" s="9">
        <v>3</v>
      </c>
      <c r="J122" s="9">
        <v>1</v>
      </c>
      <c r="K122" s="12">
        <v>2</v>
      </c>
      <c r="L122" s="24"/>
    </row>
    <row r="123" spans="1:12">
      <c r="A123" s="226"/>
      <c r="B123" s="191"/>
      <c r="C123" s="191"/>
      <c r="D123" s="190" t="s">
        <v>76</v>
      </c>
      <c r="E123" s="223" t="s">
        <v>60</v>
      </c>
      <c r="F123" s="193" t="s">
        <v>60</v>
      </c>
      <c r="G123" s="194"/>
      <c r="H123" s="195"/>
      <c r="I123" s="196" t="s">
        <v>53</v>
      </c>
      <c r="J123" s="197"/>
      <c r="K123" s="198"/>
      <c r="L123" s="23" t="s">
        <v>60</v>
      </c>
    </row>
    <row r="124" spans="1:12">
      <c r="A124" s="226"/>
      <c r="B124" s="191"/>
      <c r="C124" s="192"/>
      <c r="D124" s="192"/>
      <c r="E124" s="224"/>
      <c r="F124" s="10" t="s">
        <v>60</v>
      </c>
      <c r="G124" s="10" t="s">
        <v>60</v>
      </c>
      <c r="H124" s="10" t="s">
        <v>60</v>
      </c>
      <c r="I124" s="9">
        <v>3</v>
      </c>
      <c r="J124" s="9">
        <v>1</v>
      </c>
      <c r="K124" s="12">
        <v>2</v>
      </c>
      <c r="L124" s="23" t="s">
        <v>60</v>
      </c>
    </row>
    <row r="125" spans="1:12" ht="13.5" customHeight="1">
      <c r="A125" s="226"/>
      <c r="B125" s="191"/>
      <c r="C125" s="11" t="s">
        <v>78</v>
      </c>
      <c r="D125" s="190" t="s">
        <v>18</v>
      </c>
      <c r="E125" s="223" t="s">
        <v>60</v>
      </c>
      <c r="F125" s="193" t="s">
        <v>60</v>
      </c>
      <c r="G125" s="194"/>
      <c r="H125" s="195"/>
      <c r="I125" s="196" t="s">
        <v>115</v>
      </c>
      <c r="J125" s="197"/>
      <c r="K125" s="198"/>
      <c r="L125" s="23" t="s">
        <v>60</v>
      </c>
    </row>
    <row r="126" spans="1:12">
      <c r="A126" s="226"/>
      <c r="B126" s="191"/>
      <c r="C126" s="21" t="s">
        <v>81</v>
      </c>
      <c r="D126" s="191"/>
      <c r="E126" s="224"/>
      <c r="F126" s="10" t="s">
        <v>60</v>
      </c>
      <c r="G126" s="10" t="s">
        <v>60</v>
      </c>
      <c r="H126" s="10" t="s">
        <v>60</v>
      </c>
      <c r="I126" s="9">
        <v>1</v>
      </c>
      <c r="J126" s="9">
        <v>1</v>
      </c>
      <c r="K126" s="12">
        <v>0</v>
      </c>
      <c r="L126" s="23" t="s">
        <v>60</v>
      </c>
    </row>
    <row r="127" spans="1:12">
      <c r="A127" s="226"/>
      <c r="B127" s="191"/>
      <c r="C127" s="39"/>
      <c r="D127" s="191"/>
      <c r="E127" s="40"/>
      <c r="F127" s="35"/>
      <c r="G127" s="36"/>
      <c r="H127" s="37"/>
      <c r="I127" s="196" t="s">
        <v>25</v>
      </c>
      <c r="J127" s="197"/>
      <c r="K127" s="198"/>
      <c r="L127" s="23"/>
    </row>
    <row r="128" spans="1:12">
      <c r="A128" s="226"/>
      <c r="B128" s="191"/>
      <c r="C128" s="39"/>
      <c r="D128" s="192"/>
      <c r="E128" s="40"/>
      <c r="F128" s="35"/>
      <c r="G128" s="36"/>
      <c r="H128" s="37"/>
      <c r="I128" s="9">
        <v>3</v>
      </c>
      <c r="J128" s="9">
        <v>0</v>
      </c>
      <c r="K128" s="38">
        <v>3</v>
      </c>
      <c r="L128" s="23"/>
    </row>
    <row r="129" spans="1:12">
      <c r="A129" s="226"/>
      <c r="B129" s="191"/>
      <c r="C129" s="21" t="s">
        <v>82</v>
      </c>
      <c r="D129" s="190" t="s">
        <v>76</v>
      </c>
      <c r="E129" s="223" t="s">
        <v>60</v>
      </c>
      <c r="F129" s="193" t="s">
        <v>60</v>
      </c>
      <c r="G129" s="194"/>
      <c r="H129" s="195"/>
      <c r="I129" s="196" t="s">
        <v>54</v>
      </c>
      <c r="J129" s="197"/>
      <c r="K129" s="198"/>
      <c r="L129" s="23" t="s">
        <v>60</v>
      </c>
    </row>
    <row r="130" spans="1:12">
      <c r="A130" s="226"/>
      <c r="B130" s="191"/>
      <c r="C130" s="30"/>
      <c r="D130" s="191"/>
      <c r="E130" s="228"/>
      <c r="F130" s="31"/>
      <c r="G130" s="32"/>
      <c r="H130" s="33"/>
      <c r="I130" s="9">
        <v>2</v>
      </c>
      <c r="J130" s="9">
        <v>1</v>
      </c>
      <c r="K130" s="13">
        <v>2</v>
      </c>
      <c r="L130" s="23"/>
    </row>
    <row r="131" spans="1:12">
      <c r="A131" s="226"/>
      <c r="B131" s="191"/>
      <c r="C131" s="30"/>
      <c r="D131" s="191"/>
      <c r="E131" s="228"/>
      <c r="F131" s="31"/>
      <c r="G131" s="32"/>
      <c r="H131" s="33"/>
      <c r="I131" s="196"/>
      <c r="J131" s="197"/>
      <c r="K131" s="198"/>
      <c r="L131" s="23"/>
    </row>
    <row r="132" spans="1:12">
      <c r="A132" s="226"/>
      <c r="B132" s="191"/>
      <c r="C132" s="22"/>
      <c r="D132" s="192"/>
      <c r="E132" s="224"/>
      <c r="F132" s="10" t="s">
        <v>60</v>
      </c>
      <c r="G132" s="10" t="s">
        <v>60</v>
      </c>
      <c r="H132" s="10" t="s">
        <v>60</v>
      </c>
      <c r="I132" s="9"/>
      <c r="J132" s="9"/>
      <c r="K132" s="12"/>
      <c r="L132" s="23" t="s">
        <v>60</v>
      </c>
    </row>
    <row r="133" spans="1:12">
      <c r="A133" s="226"/>
      <c r="B133" s="191"/>
      <c r="C133" s="190" t="s">
        <v>85</v>
      </c>
      <c r="D133" s="190" t="s">
        <v>18</v>
      </c>
      <c r="E133" s="190"/>
      <c r="F133" s="196" t="s">
        <v>40</v>
      </c>
      <c r="G133" s="197"/>
      <c r="H133" s="198"/>
      <c r="I133" s="196"/>
      <c r="J133" s="197"/>
      <c r="K133" s="198"/>
      <c r="L133" s="24"/>
    </row>
    <row r="134" spans="1:12">
      <c r="A134" s="226"/>
      <c r="B134" s="191"/>
      <c r="C134" s="191"/>
      <c r="D134" s="192"/>
      <c r="E134" s="192"/>
      <c r="F134" s="9">
        <v>2</v>
      </c>
      <c r="G134" s="9">
        <v>2</v>
      </c>
      <c r="H134" s="9">
        <v>0</v>
      </c>
      <c r="I134" s="9"/>
      <c r="J134" s="9"/>
      <c r="K134" s="12"/>
      <c r="L134" s="24"/>
    </row>
    <row r="135" spans="1:12">
      <c r="A135" s="226"/>
      <c r="B135" s="191"/>
      <c r="C135" s="191"/>
      <c r="D135" s="190" t="s">
        <v>76</v>
      </c>
      <c r="E135" s="190"/>
      <c r="F135" s="196" t="s">
        <v>121</v>
      </c>
      <c r="G135" s="197"/>
      <c r="H135" s="198"/>
      <c r="I135" s="196"/>
      <c r="J135" s="197"/>
      <c r="K135" s="198"/>
      <c r="L135" s="24"/>
    </row>
    <row r="136" spans="1:12">
      <c r="A136" s="226"/>
      <c r="B136" s="191"/>
      <c r="C136" s="191"/>
      <c r="D136" s="192"/>
      <c r="E136" s="192"/>
      <c r="F136" s="9">
        <v>2</v>
      </c>
      <c r="G136" s="9">
        <v>2</v>
      </c>
      <c r="H136" s="9">
        <v>0</v>
      </c>
      <c r="I136" s="9"/>
      <c r="J136" s="9"/>
      <c r="K136" s="12"/>
      <c r="L136" s="24"/>
    </row>
    <row r="137" spans="1:12">
      <c r="A137" s="226"/>
      <c r="B137" s="191"/>
      <c r="C137" s="191"/>
      <c r="D137" s="190" t="s">
        <v>76</v>
      </c>
      <c r="E137" s="190"/>
      <c r="F137" s="196" t="s">
        <v>122</v>
      </c>
      <c r="G137" s="197"/>
      <c r="H137" s="198"/>
      <c r="I137" s="196"/>
      <c r="J137" s="197"/>
      <c r="K137" s="198"/>
      <c r="L137" s="24"/>
    </row>
    <row r="138" spans="1:12">
      <c r="A138" s="226"/>
      <c r="B138" s="191"/>
      <c r="C138" s="191"/>
      <c r="D138" s="192"/>
      <c r="E138" s="192"/>
      <c r="F138" s="9">
        <v>2</v>
      </c>
      <c r="G138" s="9">
        <v>1</v>
      </c>
      <c r="H138" s="9">
        <v>2</v>
      </c>
      <c r="I138" s="9"/>
      <c r="J138" s="9"/>
      <c r="K138" s="12"/>
      <c r="L138" s="24"/>
    </row>
    <row r="139" spans="1:12">
      <c r="A139" s="226"/>
      <c r="B139" s="191"/>
      <c r="C139" s="191"/>
      <c r="D139" s="190" t="s">
        <v>76</v>
      </c>
      <c r="E139" s="223" t="s">
        <v>60</v>
      </c>
      <c r="F139" s="196" t="s">
        <v>123</v>
      </c>
      <c r="G139" s="197"/>
      <c r="H139" s="198"/>
      <c r="I139" s="193" t="s">
        <v>60</v>
      </c>
      <c r="J139" s="194"/>
      <c r="K139" s="195"/>
      <c r="L139" s="23" t="s">
        <v>60</v>
      </c>
    </row>
    <row r="140" spans="1:12">
      <c r="A140" s="226"/>
      <c r="B140" s="191"/>
      <c r="C140" s="191"/>
      <c r="D140" s="192"/>
      <c r="E140" s="224"/>
      <c r="F140" s="9">
        <v>2</v>
      </c>
      <c r="G140" s="9">
        <v>2</v>
      </c>
      <c r="H140" s="9">
        <v>0</v>
      </c>
      <c r="I140" s="10" t="s">
        <v>60</v>
      </c>
      <c r="J140" s="10" t="s">
        <v>60</v>
      </c>
      <c r="K140" s="25" t="s">
        <v>60</v>
      </c>
      <c r="L140" s="23" t="s">
        <v>60</v>
      </c>
    </row>
    <row r="141" spans="1:12">
      <c r="A141" s="226"/>
      <c r="B141" s="191"/>
      <c r="C141" s="191"/>
      <c r="D141" s="190" t="s">
        <v>76</v>
      </c>
      <c r="E141" s="223" t="s">
        <v>60</v>
      </c>
      <c r="F141" s="196" t="s">
        <v>124</v>
      </c>
      <c r="G141" s="197"/>
      <c r="H141" s="198"/>
      <c r="I141" s="193" t="s">
        <v>60</v>
      </c>
      <c r="J141" s="194"/>
      <c r="K141" s="195"/>
      <c r="L141" s="23" t="s">
        <v>60</v>
      </c>
    </row>
    <row r="142" spans="1:12">
      <c r="A142" s="226"/>
      <c r="B142" s="191"/>
      <c r="C142" s="192"/>
      <c r="D142" s="192"/>
      <c r="E142" s="224"/>
      <c r="F142" s="9">
        <v>2</v>
      </c>
      <c r="G142" s="9">
        <v>2</v>
      </c>
      <c r="H142" s="9">
        <v>0</v>
      </c>
      <c r="I142" s="10" t="s">
        <v>60</v>
      </c>
      <c r="J142" s="10" t="s">
        <v>60</v>
      </c>
      <c r="K142" s="25" t="s">
        <v>60</v>
      </c>
      <c r="L142" s="23" t="s">
        <v>60</v>
      </c>
    </row>
    <row r="143" spans="1:12">
      <c r="A143" s="226"/>
      <c r="B143" s="192"/>
      <c r="C143" s="196" t="s">
        <v>89</v>
      </c>
      <c r="D143" s="197"/>
      <c r="E143" s="198"/>
      <c r="F143" s="9">
        <v>24</v>
      </c>
      <c r="G143" s="9">
        <v>17</v>
      </c>
      <c r="H143" s="9">
        <v>13</v>
      </c>
      <c r="I143" s="9">
        <f>SUM(I132,I130,,I126,I124,I122,I120,I118,I116,I114,I112)</f>
        <v>24</v>
      </c>
      <c r="J143" s="9">
        <f t="shared" ref="J143:K143" si="0">SUM(J132,J130,,J126,J124,J122,J120,J118,J116,J114,J112)</f>
        <v>9</v>
      </c>
      <c r="K143" s="9">
        <f t="shared" si="0"/>
        <v>16</v>
      </c>
      <c r="L143" s="24"/>
    </row>
    <row r="144" spans="1:12">
      <c r="A144" s="227"/>
      <c r="B144" s="196" t="s">
        <v>19</v>
      </c>
      <c r="C144" s="197"/>
      <c r="D144" s="197"/>
      <c r="E144" s="198"/>
      <c r="F144" s="9">
        <f t="shared" ref="F144:H144" si="1">SUM(F143,F110)</f>
        <v>24</v>
      </c>
      <c r="G144" s="9">
        <f t="shared" si="1"/>
        <v>17</v>
      </c>
      <c r="H144" s="9">
        <f t="shared" si="1"/>
        <v>13</v>
      </c>
      <c r="I144" s="9">
        <f>SUM(I143,I110)</f>
        <v>24</v>
      </c>
      <c r="J144" s="9">
        <f t="shared" ref="J144:K144" si="2">SUM(J143,J110)</f>
        <v>9</v>
      </c>
      <c r="K144" s="9">
        <f t="shared" si="2"/>
        <v>16</v>
      </c>
      <c r="L144" s="24"/>
    </row>
    <row r="145" spans="1:12">
      <c r="A145" s="222" t="s">
        <v>20</v>
      </c>
      <c r="B145" s="197"/>
      <c r="C145" s="197"/>
      <c r="D145" s="197"/>
      <c r="E145" s="198"/>
      <c r="F145" s="9">
        <f t="shared" ref="F145:H145" si="3">SUM(F144,F103,F69,F36)</f>
        <v>92</v>
      </c>
      <c r="G145" s="9">
        <f t="shared" si="3"/>
        <v>58</v>
      </c>
      <c r="H145" s="9">
        <f t="shared" si="3"/>
        <v>66</v>
      </c>
      <c r="I145" s="9">
        <f>SUM(I144,I103,I69,I36)</f>
        <v>87</v>
      </c>
      <c r="J145" s="9">
        <f t="shared" ref="J145:K145" si="4">SUM(J144,J103,J69,J36)</f>
        <v>37</v>
      </c>
      <c r="K145" s="9">
        <f t="shared" si="4"/>
        <v>62</v>
      </c>
      <c r="L145" s="24"/>
    </row>
    <row r="146" spans="1:12" ht="13.5" customHeight="1">
      <c r="A146" s="219" t="s">
        <v>125</v>
      </c>
      <c r="B146" s="220"/>
      <c r="C146" s="220"/>
      <c r="D146" s="220"/>
      <c r="E146" s="220"/>
      <c r="F146" s="220"/>
      <c r="G146" s="220"/>
      <c r="H146" s="220"/>
      <c r="I146" s="220"/>
      <c r="J146" s="220"/>
      <c r="K146" s="220"/>
      <c r="L146" s="221"/>
    </row>
    <row r="147" spans="1:12" ht="13.5" customHeight="1">
      <c r="A147" s="213" t="s">
        <v>21</v>
      </c>
      <c r="B147" s="201"/>
      <c r="C147" s="196" t="s">
        <v>22</v>
      </c>
      <c r="D147" s="197"/>
      <c r="E147" s="198"/>
      <c r="F147" s="196" t="s">
        <v>23</v>
      </c>
      <c r="G147" s="197"/>
      <c r="H147" s="198"/>
      <c r="I147" s="196" t="s">
        <v>24</v>
      </c>
      <c r="J147" s="197"/>
      <c r="K147" s="197"/>
      <c r="L147" s="210"/>
    </row>
    <row r="148" spans="1:12">
      <c r="A148" s="218"/>
      <c r="B148" s="204"/>
      <c r="C148" s="196" t="s">
        <v>126</v>
      </c>
      <c r="D148" s="197"/>
      <c r="E148" s="198"/>
      <c r="F148" s="196" t="s">
        <v>127</v>
      </c>
      <c r="G148" s="197"/>
      <c r="H148" s="198"/>
      <c r="I148" s="196" t="s">
        <v>128</v>
      </c>
      <c r="J148" s="197"/>
      <c r="K148" s="197"/>
      <c r="L148" s="210"/>
    </row>
    <row r="149" spans="1:12" ht="13.5" customHeight="1">
      <c r="A149" s="213" t="s">
        <v>129</v>
      </c>
      <c r="B149" s="201"/>
      <c r="C149" s="196" t="s">
        <v>130</v>
      </c>
      <c r="D149" s="197"/>
      <c r="E149" s="198"/>
      <c r="F149" s="196" t="s">
        <v>131</v>
      </c>
      <c r="G149" s="197"/>
      <c r="H149" s="198"/>
      <c r="I149" s="196" t="s">
        <v>132</v>
      </c>
      <c r="J149" s="197"/>
      <c r="K149" s="197"/>
      <c r="L149" s="210"/>
    </row>
    <row r="150" spans="1:12">
      <c r="A150" s="218"/>
      <c r="B150" s="204"/>
      <c r="C150" s="196" t="s">
        <v>133</v>
      </c>
      <c r="D150" s="197"/>
      <c r="E150" s="198"/>
      <c r="F150" s="196" t="s">
        <v>140</v>
      </c>
      <c r="G150" s="197"/>
      <c r="H150" s="198"/>
      <c r="I150" s="196" t="s">
        <v>141</v>
      </c>
      <c r="J150" s="197"/>
      <c r="K150" s="197"/>
      <c r="L150" s="210"/>
    </row>
    <row r="151" spans="1:12" ht="13.5" customHeight="1">
      <c r="A151" s="213" t="s">
        <v>73</v>
      </c>
      <c r="B151" s="201"/>
      <c r="C151" s="199" t="s">
        <v>135</v>
      </c>
      <c r="D151" s="200"/>
      <c r="E151" s="201"/>
      <c r="F151" s="199" t="s">
        <v>136</v>
      </c>
      <c r="G151" s="200"/>
      <c r="H151" s="201"/>
      <c r="I151" s="199" t="s">
        <v>137</v>
      </c>
      <c r="J151" s="200"/>
      <c r="K151" s="201"/>
      <c r="L151" s="211"/>
    </row>
    <row r="152" spans="1:12">
      <c r="A152" s="214" t="s">
        <v>74</v>
      </c>
      <c r="B152" s="215"/>
      <c r="C152" s="202"/>
      <c r="D152" s="203"/>
      <c r="E152" s="204"/>
      <c r="F152" s="202"/>
      <c r="G152" s="203"/>
      <c r="H152" s="204"/>
      <c r="I152" s="202"/>
      <c r="J152" s="203"/>
      <c r="K152" s="204"/>
      <c r="L152" s="212"/>
    </row>
    <row r="153" spans="1:12">
      <c r="A153" s="218" t="s">
        <v>134</v>
      </c>
      <c r="B153" s="204"/>
      <c r="C153" s="196" t="s">
        <v>133</v>
      </c>
      <c r="D153" s="197"/>
      <c r="E153" s="198"/>
      <c r="F153" s="196"/>
      <c r="G153" s="197"/>
      <c r="H153" s="198"/>
      <c r="I153" s="196" t="s">
        <v>133</v>
      </c>
      <c r="J153" s="197"/>
      <c r="K153" s="198"/>
      <c r="L153" s="34"/>
    </row>
    <row r="154" spans="1:12">
      <c r="A154" s="213" t="s">
        <v>138</v>
      </c>
      <c r="B154" s="201"/>
      <c r="C154" s="196" t="s">
        <v>139</v>
      </c>
      <c r="D154" s="197"/>
      <c r="E154" s="198"/>
      <c r="F154" s="193" t="s">
        <v>60</v>
      </c>
      <c r="G154" s="194"/>
      <c r="H154" s="195"/>
      <c r="I154" s="193" t="s">
        <v>60</v>
      </c>
      <c r="J154" s="194"/>
      <c r="K154" s="194"/>
      <c r="L154" s="217"/>
    </row>
    <row r="155" spans="1:12">
      <c r="A155" s="214"/>
      <c r="B155" s="215"/>
      <c r="C155" s="199" t="s">
        <v>142</v>
      </c>
      <c r="D155" s="200"/>
      <c r="E155" s="201"/>
      <c r="F155" s="199"/>
      <c r="G155" s="200"/>
      <c r="H155" s="201"/>
      <c r="I155" s="199"/>
      <c r="J155" s="200"/>
      <c r="K155" s="200"/>
      <c r="L155" s="208"/>
    </row>
    <row r="156" spans="1:12" ht="14.25" thickBot="1">
      <c r="A156" s="216"/>
      <c r="B156" s="207"/>
      <c r="C156" s="205"/>
      <c r="D156" s="206"/>
      <c r="E156" s="207"/>
      <c r="F156" s="205"/>
      <c r="G156" s="206"/>
      <c r="H156" s="207"/>
      <c r="I156" s="205"/>
      <c r="J156" s="206"/>
      <c r="K156" s="206"/>
      <c r="L156" s="209"/>
    </row>
    <row r="157" spans="1:12" ht="14.25" thickTop="1"/>
  </sheetData>
  <mergeCells count="319">
    <mergeCell ref="L2:L5"/>
    <mergeCell ref="F3:H3"/>
    <mergeCell ref="I3:K3"/>
    <mergeCell ref="F4:F5"/>
    <mergeCell ref="G4:H4"/>
    <mergeCell ref="I131:K131"/>
    <mergeCell ref="D8:D9"/>
    <mergeCell ref="E8:E9"/>
    <mergeCell ref="F8:H8"/>
    <mergeCell ref="C10:E10"/>
    <mergeCell ref="I4:I5"/>
    <mergeCell ref="J4:K4"/>
    <mergeCell ref="F21:H21"/>
    <mergeCell ref="D23:D24"/>
    <mergeCell ref="E23:E24"/>
    <mergeCell ref="F23:H23"/>
    <mergeCell ref="D17:D18"/>
    <mergeCell ref="E17:E18"/>
    <mergeCell ref="F17:H17"/>
    <mergeCell ref="D19:D20"/>
    <mergeCell ref="E19:E20"/>
    <mergeCell ref="F19:H19"/>
    <mergeCell ref="I33:K33"/>
    <mergeCell ref="C29:C34"/>
    <mergeCell ref="A6:A69"/>
    <mergeCell ref="B6:B35"/>
    <mergeCell ref="D6:D7"/>
    <mergeCell ref="E6:E7"/>
    <mergeCell ref="F6:H6"/>
    <mergeCell ref="I6:K6"/>
    <mergeCell ref="A2:A5"/>
    <mergeCell ref="B2:B5"/>
    <mergeCell ref="E2:E5"/>
    <mergeCell ref="F2:H2"/>
    <mergeCell ref="I2:K2"/>
    <mergeCell ref="D15:D16"/>
    <mergeCell ref="E15:E16"/>
    <mergeCell ref="F15:H15"/>
    <mergeCell ref="I15:K15"/>
    <mergeCell ref="C11:C22"/>
    <mergeCell ref="D11:D12"/>
    <mergeCell ref="E11:E12"/>
    <mergeCell ref="F11:H11"/>
    <mergeCell ref="D13:D14"/>
    <mergeCell ref="E13:E14"/>
    <mergeCell ref="F13:H13"/>
    <mergeCell ref="D21:D22"/>
    <mergeCell ref="E21:E22"/>
    <mergeCell ref="D29:D30"/>
    <mergeCell ref="E29:E30"/>
    <mergeCell ref="F29:H29"/>
    <mergeCell ref="D31:D32"/>
    <mergeCell ref="E31:E32"/>
    <mergeCell ref="F31:H31"/>
    <mergeCell ref="D25:D26"/>
    <mergeCell ref="E25:E26"/>
    <mergeCell ref="F25:H25"/>
    <mergeCell ref="D27:D28"/>
    <mergeCell ref="E27:E28"/>
    <mergeCell ref="F27:H27"/>
    <mergeCell ref="C35:E35"/>
    <mergeCell ref="B36:E36"/>
    <mergeCell ref="B37:B68"/>
    <mergeCell ref="D37:D38"/>
    <mergeCell ref="E37:E38"/>
    <mergeCell ref="F37:H37"/>
    <mergeCell ref="D33:D34"/>
    <mergeCell ref="E33:E34"/>
    <mergeCell ref="F33:H33"/>
    <mergeCell ref="C43:E43"/>
    <mergeCell ref="D44:D45"/>
    <mergeCell ref="E44:E45"/>
    <mergeCell ref="F44:H44"/>
    <mergeCell ref="D39:D40"/>
    <mergeCell ref="E39:E40"/>
    <mergeCell ref="F39:H39"/>
    <mergeCell ref="D41:D42"/>
    <mergeCell ref="E41:E42"/>
    <mergeCell ref="F41:H41"/>
    <mergeCell ref="D50:D51"/>
    <mergeCell ref="E50:E51"/>
    <mergeCell ref="F50:H50"/>
    <mergeCell ref="D52:D53"/>
    <mergeCell ref="E52:E53"/>
    <mergeCell ref="F52:H52"/>
    <mergeCell ref="D46:D47"/>
    <mergeCell ref="E46:E47"/>
    <mergeCell ref="F46:H46"/>
    <mergeCell ref="D48:D49"/>
    <mergeCell ref="E48:E49"/>
    <mergeCell ref="F48:H48"/>
    <mergeCell ref="I62:K62"/>
    <mergeCell ref="D58:D59"/>
    <mergeCell ref="E58:E59"/>
    <mergeCell ref="F58:H58"/>
    <mergeCell ref="I48:K48"/>
    <mergeCell ref="I46:K46"/>
    <mergeCell ref="C60:C67"/>
    <mergeCell ref="D60:D61"/>
    <mergeCell ref="E60:E61"/>
    <mergeCell ref="F60:H60"/>
    <mergeCell ref="D54:D55"/>
    <mergeCell ref="E54:E55"/>
    <mergeCell ref="F54:H54"/>
    <mergeCell ref="D56:D57"/>
    <mergeCell ref="E56:E57"/>
    <mergeCell ref="F56:H56"/>
    <mergeCell ref="D64:D65"/>
    <mergeCell ref="E64:E65"/>
    <mergeCell ref="F64:H64"/>
    <mergeCell ref="D66:D67"/>
    <mergeCell ref="E66:E67"/>
    <mergeCell ref="F66:H66"/>
    <mergeCell ref="D62:D63"/>
    <mergeCell ref="E62:E63"/>
    <mergeCell ref="F62:H62"/>
    <mergeCell ref="D74:D75"/>
    <mergeCell ref="E74:E75"/>
    <mergeCell ref="F74:H74"/>
    <mergeCell ref="C76:E76"/>
    <mergeCell ref="D72:D73"/>
    <mergeCell ref="E72:E73"/>
    <mergeCell ref="F72:H72"/>
    <mergeCell ref="I72:K72"/>
    <mergeCell ref="C68:E68"/>
    <mergeCell ref="B69:E69"/>
    <mergeCell ref="B70:B102"/>
    <mergeCell ref="D70:D71"/>
    <mergeCell ref="E70:E71"/>
    <mergeCell ref="F70:H70"/>
    <mergeCell ref="D81:D82"/>
    <mergeCell ref="E81:E82"/>
    <mergeCell ref="F81:H81"/>
    <mergeCell ref="I81:K81"/>
    <mergeCell ref="C77:C92"/>
    <mergeCell ref="D77:D78"/>
    <mergeCell ref="E77:E78"/>
    <mergeCell ref="F77:H77"/>
    <mergeCell ref="D79:D80"/>
    <mergeCell ref="E79:E80"/>
    <mergeCell ref="F79:H79"/>
    <mergeCell ref="D87:D88"/>
    <mergeCell ref="E87:E88"/>
    <mergeCell ref="F87:H87"/>
    <mergeCell ref="D89:D90"/>
    <mergeCell ref="E89:E90"/>
    <mergeCell ref="F89:H89"/>
    <mergeCell ref="D83:D84"/>
    <mergeCell ref="E83:E84"/>
    <mergeCell ref="F83:H83"/>
    <mergeCell ref="D85:D86"/>
    <mergeCell ref="E85:E86"/>
    <mergeCell ref="F85:H85"/>
    <mergeCell ref="L93:L94"/>
    <mergeCell ref="C96:C101"/>
    <mergeCell ref="D96:D97"/>
    <mergeCell ref="E96:E97"/>
    <mergeCell ref="F96:H96"/>
    <mergeCell ref="I96:K96"/>
    <mergeCell ref="D98:D99"/>
    <mergeCell ref="E98:E99"/>
    <mergeCell ref="D91:D92"/>
    <mergeCell ref="E91:E92"/>
    <mergeCell ref="F91:H91"/>
    <mergeCell ref="D93:D95"/>
    <mergeCell ref="E93:E95"/>
    <mergeCell ref="F93:H94"/>
    <mergeCell ref="F98:H98"/>
    <mergeCell ref="D100:D101"/>
    <mergeCell ref="E100:E101"/>
    <mergeCell ref="F100:H100"/>
    <mergeCell ref="E113:E114"/>
    <mergeCell ref="D106:D107"/>
    <mergeCell ref="E106:E107"/>
    <mergeCell ref="F106:H106"/>
    <mergeCell ref="D108:D109"/>
    <mergeCell ref="E108:E109"/>
    <mergeCell ref="F108:H108"/>
    <mergeCell ref="D117:D118"/>
    <mergeCell ref="D115:D116"/>
    <mergeCell ref="E115:E116"/>
    <mergeCell ref="F115:H115"/>
    <mergeCell ref="B104:B143"/>
    <mergeCell ref="D104:D105"/>
    <mergeCell ref="E104:E105"/>
    <mergeCell ref="F104:H104"/>
    <mergeCell ref="E129:E132"/>
    <mergeCell ref="F129:H129"/>
    <mergeCell ref="D121:D122"/>
    <mergeCell ref="E121:E122"/>
    <mergeCell ref="F121:H121"/>
    <mergeCell ref="D123:D124"/>
    <mergeCell ref="E123:E124"/>
    <mergeCell ref="F123:H123"/>
    <mergeCell ref="E117:E118"/>
    <mergeCell ref="F117:H117"/>
    <mergeCell ref="D119:D120"/>
    <mergeCell ref="E119:E120"/>
    <mergeCell ref="F119:H119"/>
    <mergeCell ref="C143:E143"/>
    <mergeCell ref="C110:E110"/>
    <mergeCell ref="C111:C124"/>
    <mergeCell ref="D111:D112"/>
    <mergeCell ref="E111:E112"/>
    <mergeCell ref="F111:H111"/>
    <mergeCell ref="D113:D114"/>
    <mergeCell ref="B144:E144"/>
    <mergeCell ref="A145:E145"/>
    <mergeCell ref="D139:D140"/>
    <mergeCell ref="E139:E140"/>
    <mergeCell ref="F139:H139"/>
    <mergeCell ref="D141:D142"/>
    <mergeCell ref="E141:E142"/>
    <mergeCell ref="F141:H141"/>
    <mergeCell ref="A70:A144"/>
    <mergeCell ref="D137:D138"/>
    <mergeCell ref="E137:E138"/>
    <mergeCell ref="F137:H137"/>
    <mergeCell ref="C133:C142"/>
    <mergeCell ref="D133:D134"/>
    <mergeCell ref="E133:E134"/>
    <mergeCell ref="F133:H133"/>
    <mergeCell ref="D135:D136"/>
    <mergeCell ref="E135:E136"/>
    <mergeCell ref="F135:H135"/>
    <mergeCell ref="E125:E126"/>
    <mergeCell ref="F125:H125"/>
    <mergeCell ref="D129:D132"/>
    <mergeCell ref="C102:E102"/>
    <mergeCell ref="B103:E103"/>
    <mergeCell ref="A149:B150"/>
    <mergeCell ref="C149:E149"/>
    <mergeCell ref="F149:H149"/>
    <mergeCell ref="C150:E150"/>
    <mergeCell ref="F150:H150"/>
    <mergeCell ref="A146:L146"/>
    <mergeCell ref="A147:B148"/>
    <mergeCell ref="C147:E147"/>
    <mergeCell ref="F147:H147"/>
    <mergeCell ref="I147:L147"/>
    <mergeCell ref="C148:E148"/>
    <mergeCell ref="F148:H148"/>
    <mergeCell ref="I148:L148"/>
    <mergeCell ref="C153:E153"/>
    <mergeCell ref="F153:H153"/>
    <mergeCell ref="I153:K153"/>
    <mergeCell ref="A154:B156"/>
    <mergeCell ref="C154:E154"/>
    <mergeCell ref="F154:H154"/>
    <mergeCell ref="I154:L154"/>
    <mergeCell ref="C155:E156"/>
    <mergeCell ref="A151:B151"/>
    <mergeCell ref="A152:B152"/>
    <mergeCell ref="A153:B153"/>
    <mergeCell ref="C151:E152"/>
    <mergeCell ref="F151:H152"/>
    <mergeCell ref="I129:K129"/>
    <mergeCell ref="I125:K125"/>
    <mergeCell ref="F155:H156"/>
    <mergeCell ref="I155:L156"/>
    <mergeCell ref="I151:K152"/>
    <mergeCell ref="I150:L150"/>
    <mergeCell ref="I149:L149"/>
    <mergeCell ref="L151:L152"/>
    <mergeCell ref="I111:K111"/>
    <mergeCell ref="I137:K137"/>
    <mergeCell ref="I141:K141"/>
    <mergeCell ref="I139:K139"/>
    <mergeCell ref="I135:K135"/>
    <mergeCell ref="I133:K133"/>
    <mergeCell ref="F113:H113"/>
    <mergeCell ref="I127:K127"/>
    <mergeCell ref="I108:K108"/>
    <mergeCell ref="I106:K106"/>
    <mergeCell ref="I104:K104"/>
    <mergeCell ref="I100:K100"/>
    <mergeCell ref="I98:K98"/>
    <mergeCell ref="I123:K123"/>
    <mergeCell ref="I121:K121"/>
    <mergeCell ref="I119:K119"/>
    <mergeCell ref="I117:K117"/>
    <mergeCell ref="I115:K115"/>
    <mergeCell ref="I113:K113"/>
    <mergeCell ref="I79:K79"/>
    <mergeCell ref="I77:K77"/>
    <mergeCell ref="I74:K74"/>
    <mergeCell ref="I70:K70"/>
    <mergeCell ref="I66:K66"/>
    <mergeCell ref="I64:K64"/>
    <mergeCell ref="I93:K94"/>
    <mergeCell ref="I91:K91"/>
    <mergeCell ref="I89:K89"/>
    <mergeCell ref="I87:K87"/>
    <mergeCell ref="I85:K85"/>
    <mergeCell ref="I83:K83"/>
    <mergeCell ref="A1:B1"/>
    <mergeCell ref="D125:D128"/>
    <mergeCell ref="I19:K19"/>
    <mergeCell ref="I17:K17"/>
    <mergeCell ref="I13:K13"/>
    <mergeCell ref="I11:K11"/>
    <mergeCell ref="I8:K8"/>
    <mergeCell ref="E1:J1"/>
    <mergeCell ref="I31:K31"/>
    <mergeCell ref="I29:K29"/>
    <mergeCell ref="I27:K27"/>
    <mergeCell ref="I25:K25"/>
    <mergeCell ref="I23:K23"/>
    <mergeCell ref="I21:K21"/>
    <mergeCell ref="I44:K44"/>
    <mergeCell ref="I41:K41"/>
    <mergeCell ref="I39:K39"/>
    <mergeCell ref="I37:K37"/>
    <mergeCell ref="I60:K60"/>
    <mergeCell ref="I58:K58"/>
    <mergeCell ref="I56:K56"/>
    <mergeCell ref="I54:K54"/>
    <mergeCell ref="I52:K52"/>
    <mergeCell ref="I50:K50"/>
  </mergeCells>
  <phoneticPr fontId="5" type="noConversion"/>
  <pageMargins left="0.7" right="0.7" top="0.75" bottom="0.75" header="0.3" footer="0.3"/>
  <pageSetup paperSize="12"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경호보안과 구성표</vt:lpstr>
      <vt:lpstr>신구교과목대비표(양식)</vt:lpstr>
      <vt:lpstr>신구교과목대비표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user</cp:lastModifiedBy>
  <cp:lastPrinted>2016-04-12T06:53:22Z</cp:lastPrinted>
  <dcterms:created xsi:type="dcterms:W3CDTF">2015-01-27T09:59:54Z</dcterms:created>
  <dcterms:modified xsi:type="dcterms:W3CDTF">2016-04-12T08:53:56Z</dcterms:modified>
</cp:coreProperties>
</file>