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000" tabRatio="809" activeTab="2"/>
  </bookViews>
  <sheets>
    <sheet name="육군 교육과정구성표" sheetId="24" r:id="rId1"/>
    <sheet name="해군 교육과정구성표" sheetId="1" r:id="rId2"/>
    <sheet name="항공정비 교육과정구성표" sheetId="26" r:id="rId3"/>
    <sheet name="육군 신구교과목 대비표" sheetId="25" r:id="rId4"/>
    <sheet name="해군 신구교과목 대비표" sheetId="22" r:id="rId5"/>
    <sheet name="항공정비 신구교과목 대비표" sheetId="27" r:id="rId6"/>
  </sheets>
  <definedNames>
    <definedName name="_xlnm.Print_Area" localSheetId="0">'육군 교육과정구성표'!$A$1:$V$43</definedName>
    <definedName name="_xlnm.Print_Area" localSheetId="1">'해군 교육과정구성표'!$A$1:$V$43</definedName>
  </definedNames>
  <calcPr calcId="152511"/>
</workbook>
</file>

<file path=xl/calcChain.xml><?xml version="1.0" encoding="utf-8"?>
<calcChain xmlns="http://schemas.openxmlformats.org/spreadsheetml/2006/main">
  <c r="K126" i="27" l="1"/>
  <c r="J126" i="27"/>
  <c r="J127" i="27" s="1"/>
  <c r="I126" i="27"/>
  <c r="I127" i="27" s="1"/>
  <c r="H126" i="27"/>
  <c r="H127" i="27" s="1"/>
  <c r="G126" i="27"/>
  <c r="F126" i="27"/>
  <c r="F127" i="27" s="1"/>
  <c r="K103" i="27"/>
  <c r="K127" i="27" s="1"/>
  <c r="J103" i="27"/>
  <c r="I103" i="27"/>
  <c r="H103" i="27"/>
  <c r="G103" i="27"/>
  <c r="G127" i="27" s="1"/>
  <c r="F103" i="27"/>
  <c r="K98" i="27"/>
  <c r="J98" i="27"/>
  <c r="I98" i="27"/>
  <c r="H98" i="27"/>
  <c r="G98" i="27"/>
  <c r="F98" i="27"/>
  <c r="K92" i="27"/>
  <c r="J92" i="27"/>
  <c r="J93" i="27" s="1"/>
  <c r="I92" i="27"/>
  <c r="I93" i="27" s="1"/>
  <c r="H92" i="27"/>
  <c r="H93" i="27" s="1"/>
  <c r="G92" i="27"/>
  <c r="F92" i="27"/>
  <c r="F93" i="27" s="1"/>
  <c r="K79" i="27"/>
  <c r="K93" i="27" s="1"/>
  <c r="J79" i="27"/>
  <c r="I79" i="27"/>
  <c r="H79" i="27"/>
  <c r="G79" i="27"/>
  <c r="G93" i="27" s="1"/>
  <c r="F79" i="27"/>
  <c r="K70" i="27"/>
  <c r="J70" i="27"/>
  <c r="I70" i="27"/>
  <c r="H70" i="27"/>
  <c r="G70" i="27"/>
  <c r="F70" i="27"/>
  <c r="K62" i="27"/>
  <c r="J62" i="27"/>
  <c r="J63" i="27" s="1"/>
  <c r="I62" i="27"/>
  <c r="I63" i="27" s="1"/>
  <c r="H62" i="27"/>
  <c r="H63" i="27" s="1"/>
  <c r="G62" i="27"/>
  <c r="F62" i="27"/>
  <c r="F63" i="27" s="1"/>
  <c r="K47" i="27"/>
  <c r="K63" i="27" s="1"/>
  <c r="J47" i="27"/>
  <c r="I47" i="27"/>
  <c r="H47" i="27"/>
  <c r="G47" i="27"/>
  <c r="G63" i="27" s="1"/>
  <c r="F47" i="27"/>
  <c r="K40" i="27"/>
  <c r="J40" i="27"/>
  <c r="I40" i="27"/>
  <c r="H40" i="27"/>
  <c r="G40" i="27"/>
  <c r="F40" i="27"/>
  <c r="K30" i="27"/>
  <c r="J30" i="27"/>
  <c r="J31" i="27" s="1"/>
  <c r="I30" i="27"/>
  <c r="I31" i="27" s="1"/>
  <c r="H30" i="27"/>
  <c r="H31" i="27" s="1"/>
  <c r="G30" i="27"/>
  <c r="F30" i="27"/>
  <c r="F31" i="27" s="1"/>
  <c r="K15" i="27"/>
  <c r="K31" i="27" s="1"/>
  <c r="J15" i="27"/>
  <c r="I15" i="27"/>
  <c r="H15" i="27"/>
  <c r="G15" i="27"/>
  <c r="G31" i="27" s="1"/>
  <c r="F15" i="27"/>
  <c r="K12" i="27"/>
  <c r="J12" i="27"/>
  <c r="I12" i="27"/>
  <c r="H12" i="27"/>
  <c r="G12" i="27"/>
  <c r="F12" i="27"/>
  <c r="H128" i="27" l="1"/>
  <c r="K128" i="27"/>
  <c r="F128" i="27"/>
  <c r="J128" i="27"/>
  <c r="G128" i="27"/>
  <c r="I128" i="27"/>
  <c r="S41" i="26" l="1"/>
  <c r="S42" i="26" s="1"/>
  <c r="R41" i="26"/>
  <c r="Q41" i="26"/>
  <c r="Q42" i="26" s="1"/>
  <c r="P41" i="26"/>
  <c r="O41" i="26"/>
  <c r="O42" i="26" s="1"/>
  <c r="N41" i="26"/>
  <c r="M41" i="26"/>
  <c r="M42" i="26" s="1"/>
  <c r="L41" i="26"/>
  <c r="K41" i="26"/>
  <c r="K42" i="26" s="1"/>
  <c r="J41" i="26"/>
  <c r="I41" i="26"/>
  <c r="I42" i="26" s="1"/>
  <c r="H41" i="26"/>
  <c r="V40" i="26"/>
  <c r="U40" i="26"/>
  <c r="T40" i="26"/>
  <c r="U39" i="26"/>
  <c r="V38" i="26"/>
  <c r="U38" i="26"/>
  <c r="T38" i="26"/>
  <c r="V37" i="26"/>
  <c r="U37" i="26"/>
  <c r="T37" i="26"/>
  <c r="V36" i="26"/>
  <c r="U36" i="26"/>
  <c r="T36" i="26"/>
  <c r="V35" i="26"/>
  <c r="U35" i="26"/>
  <c r="T35" i="26"/>
  <c r="V34" i="26"/>
  <c r="U34" i="26"/>
  <c r="T34" i="26"/>
  <c r="V33" i="26"/>
  <c r="U33" i="26"/>
  <c r="T33" i="26"/>
  <c r="V32" i="26"/>
  <c r="U32" i="26"/>
  <c r="T32" i="26"/>
  <c r="V31" i="26"/>
  <c r="U31" i="26"/>
  <c r="T31" i="26"/>
  <c r="V30" i="26"/>
  <c r="U30" i="26"/>
  <c r="T30" i="26"/>
  <c r="V29" i="26"/>
  <c r="U29" i="26"/>
  <c r="T29" i="26"/>
  <c r="V28" i="26"/>
  <c r="U28" i="26"/>
  <c r="T28" i="26"/>
  <c r="V27" i="26"/>
  <c r="U27" i="26"/>
  <c r="T27" i="26"/>
  <c r="V26" i="26"/>
  <c r="U26" i="26"/>
  <c r="T26" i="26"/>
  <c r="V24" i="26"/>
  <c r="U24" i="26"/>
  <c r="T24" i="26"/>
  <c r="V23" i="26"/>
  <c r="V41" i="26" s="1"/>
  <c r="V42" i="26" s="1"/>
  <c r="U23" i="26"/>
  <c r="T23" i="26"/>
  <c r="T41" i="26" s="1"/>
  <c r="U22" i="26"/>
  <c r="U41" i="26" s="1"/>
  <c r="S21" i="26"/>
  <c r="R21" i="26"/>
  <c r="R42" i="26" s="1"/>
  <c r="Q21" i="26"/>
  <c r="P21" i="26"/>
  <c r="P42" i="26" s="1"/>
  <c r="O21" i="26"/>
  <c r="N21" i="26"/>
  <c r="N42" i="26" s="1"/>
  <c r="M21" i="26"/>
  <c r="L21" i="26"/>
  <c r="L42" i="26" s="1"/>
  <c r="K21" i="26"/>
  <c r="J21" i="26"/>
  <c r="J42" i="26" s="1"/>
  <c r="I21" i="26"/>
  <c r="U19" i="26"/>
  <c r="T19" i="26"/>
  <c r="U17" i="26"/>
  <c r="T17" i="26"/>
  <c r="U16" i="26"/>
  <c r="T16" i="26"/>
  <c r="V15" i="26"/>
  <c r="V21" i="26" s="1"/>
  <c r="U15" i="26"/>
  <c r="U21" i="26" s="1"/>
  <c r="T15" i="26"/>
  <c r="T21" i="26" s="1"/>
  <c r="V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U13" i="26"/>
  <c r="U14" i="26" s="1"/>
  <c r="T13" i="26"/>
  <c r="T14" i="26" s="1"/>
  <c r="S12" i="26"/>
  <c r="R12" i="26"/>
  <c r="Q12" i="26"/>
  <c r="P12" i="26"/>
  <c r="O12" i="26"/>
  <c r="N12" i="26"/>
  <c r="M12" i="26"/>
  <c r="L12" i="26"/>
  <c r="K12" i="26"/>
  <c r="J12" i="26"/>
  <c r="I12" i="26"/>
  <c r="H12" i="26"/>
  <c r="H42" i="26" s="1"/>
  <c r="V10" i="26"/>
  <c r="U10" i="26"/>
  <c r="T10" i="26"/>
  <c r="V9" i="26"/>
  <c r="U9" i="26"/>
  <c r="T9" i="26"/>
  <c r="V7" i="26"/>
  <c r="U7" i="26"/>
  <c r="T7" i="26"/>
  <c r="V6" i="26"/>
  <c r="U6" i="26"/>
  <c r="T6" i="26"/>
  <c r="T12" i="26" s="1"/>
  <c r="V5" i="26"/>
  <c r="V12" i="26" s="1"/>
  <c r="U5" i="26"/>
  <c r="U12" i="26" s="1"/>
  <c r="T5" i="26"/>
  <c r="U42" i="26" l="1"/>
  <c r="T42" i="26"/>
  <c r="L147" i="25" l="1"/>
  <c r="H143" i="25"/>
  <c r="L143" i="25" s="1"/>
  <c r="C143" i="25"/>
  <c r="K138" i="25"/>
  <c r="K139" i="25" s="1"/>
  <c r="J138" i="25"/>
  <c r="J139" i="25" s="1"/>
  <c r="I138" i="25"/>
  <c r="H138" i="25"/>
  <c r="G138" i="25"/>
  <c r="G139" i="25" s="1"/>
  <c r="F138" i="25"/>
  <c r="F139" i="25" s="1"/>
  <c r="K111" i="25"/>
  <c r="J111" i="25"/>
  <c r="I111" i="25"/>
  <c r="H111" i="25"/>
  <c r="G111" i="25"/>
  <c r="F111" i="25"/>
  <c r="K103" i="25"/>
  <c r="K104" i="25" s="1"/>
  <c r="J103" i="25"/>
  <c r="I103" i="25"/>
  <c r="H103" i="25"/>
  <c r="G103" i="25"/>
  <c r="G104" i="25" s="1"/>
  <c r="F103" i="25"/>
  <c r="K74" i="25"/>
  <c r="J74" i="25"/>
  <c r="I74" i="25"/>
  <c r="H74" i="25"/>
  <c r="G74" i="25"/>
  <c r="F74" i="25"/>
  <c r="K68" i="25"/>
  <c r="K69" i="25" s="1"/>
  <c r="J68" i="25"/>
  <c r="J69" i="25" s="1"/>
  <c r="I68" i="25"/>
  <c r="H68" i="25"/>
  <c r="G68" i="25"/>
  <c r="G69" i="25" s="1"/>
  <c r="F68" i="25"/>
  <c r="F69" i="25" s="1"/>
  <c r="K43" i="25"/>
  <c r="J43" i="25"/>
  <c r="I43" i="25"/>
  <c r="H43" i="25"/>
  <c r="G43" i="25"/>
  <c r="F43" i="25"/>
  <c r="K37" i="25"/>
  <c r="J37" i="25"/>
  <c r="I37" i="25"/>
  <c r="H37" i="25"/>
  <c r="G37" i="25"/>
  <c r="G38" i="25" s="1"/>
  <c r="F37" i="25"/>
  <c r="K16" i="25"/>
  <c r="J16" i="25"/>
  <c r="I16" i="25"/>
  <c r="C145" i="25" s="1"/>
  <c r="L145" i="25" s="1"/>
  <c r="H16" i="25"/>
  <c r="G16" i="25"/>
  <c r="F16" i="25"/>
  <c r="S40" i="1"/>
  <c r="R40" i="1"/>
  <c r="Q40" i="1"/>
  <c r="P40" i="1"/>
  <c r="O40" i="1"/>
  <c r="N40" i="1"/>
  <c r="M40" i="1"/>
  <c r="L40" i="1"/>
  <c r="K40" i="1"/>
  <c r="J40" i="1"/>
  <c r="I40" i="1"/>
  <c r="H40" i="1"/>
  <c r="V39" i="1"/>
  <c r="U39" i="1"/>
  <c r="T39" i="1"/>
  <c r="V38" i="1"/>
  <c r="U38" i="1"/>
  <c r="T38" i="1"/>
  <c r="V37" i="1"/>
  <c r="U37" i="1"/>
  <c r="T37" i="1"/>
  <c r="V36" i="1"/>
  <c r="U36" i="1"/>
  <c r="T36" i="1"/>
  <c r="V35" i="1"/>
  <c r="U35" i="1"/>
  <c r="T35" i="1"/>
  <c r="V34" i="1"/>
  <c r="U34" i="1"/>
  <c r="T34" i="1"/>
  <c r="V33" i="1"/>
  <c r="U33" i="1"/>
  <c r="T33" i="1"/>
  <c r="V32" i="1"/>
  <c r="U32" i="1"/>
  <c r="T32" i="1"/>
  <c r="V31" i="1"/>
  <c r="U31" i="1"/>
  <c r="T31" i="1"/>
  <c r="V30" i="1"/>
  <c r="U30" i="1"/>
  <c r="T30" i="1"/>
  <c r="V29" i="1"/>
  <c r="U29" i="1"/>
  <c r="T29" i="1"/>
  <c r="V28" i="1"/>
  <c r="U28" i="1"/>
  <c r="T28" i="1"/>
  <c r="V27" i="1"/>
  <c r="U27" i="1"/>
  <c r="T27" i="1"/>
  <c r="V26" i="1"/>
  <c r="U26" i="1"/>
  <c r="T26" i="1"/>
  <c r="V25" i="1"/>
  <c r="U25" i="1"/>
  <c r="T25" i="1"/>
  <c r="V24" i="1"/>
  <c r="U24" i="1"/>
  <c r="T24" i="1"/>
  <c r="V23" i="1"/>
  <c r="U23" i="1"/>
  <c r="T23" i="1"/>
  <c r="V22" i="1"/>
  <c r="U22" i="1"/>
  <c r="T22" i="1"/>
  <c r="V21" i="1"/>
  <c r="U21" i="1"/>
  <c r="T21" i="1"/>
  <c r="V20" i="1"/>
  <c r="U20" i="1"/>
  <c r="T20" i="1"/>
  <c r="V19" i="1"/>
  <c r="U19" i="1"/>
  <c r="T19" i="1"/>
  <c r="V18" i="1"/>
  <c r="U18" i="1"/>
  <c r="T18" i="1"/>
  <c r="S17" i="1"/>
  <c r="R17" i="1"/>
  <c r="R41" i="1" s="1"/>
  <c r="Q17" i="1"/>
  <c r="P17" i="1"/>
  <c r="O17" i="1"/>
  <c r="N17" i="1"/>
  <c r="N41" i="1" s="1"/>
  <c r="M17" i="1"/>
  <c r="L17" i="1"/>
  <c r="K17" i="1"/>
  <c r="J17" i="1"/>
  <c r="J41" i="1" s="1"/>
  <c r="I17" i="1"/>
  <c r="H17" i="1"/>
  <c r="V16" i="1"/>
  <c r="U16" i="1"/>
  <c r="T16" i="1"/>
  <c r="V15" i="1"/>
  <c r="U15" i="1"/>
  <c r="T15" i="1"/>
  <c r="V14" i="1"/>
  <c r="U14" i="1"/>
  <c r="T14" i="1"/>
  <c r="V13" i="1"/>
  <c r="U13" i="1"/>
  <c r="T13" i="1"/>
  <c r="V12" i="1"/>
  <c r="U12" i="1"/>
  <c r="T12" i="1"/>
  <c r="T17" i="1" s="1"/>
  <c r="S11" i="1"/>
  <c r="R11" i="1"/>
  <c r="Q11" i="1"/>
  <c r="P11" i="1"/>
  <c r="P41" i="1" s="1"/>
  <c r="O11" i="1"/>
  <c r="N11" i="1"/>
  <c r="M11" i="1"/>
  <c r="L11" i="1"/>
  <c r="L41" i="1" s="1"/>
  <c r="K11" i="1"/>
  <c r="J11" i="1"/>
  <c r="I11" i="1"/>
  <c r="H11" i="1"/>
  <c r="H41" i="1" s="1"/>
  <c r="V10" i="1"/>
  <c r="U10" i="1"/>
  <c r="T10" i="1"/>
  <c r="V9" i="1"/>
  <c r="U9" i="1"/>
  <c r="T9" i="1"/>
  <c r="V8" i="1"/>
  <c r="U8" i="1"/>
  <c r="T8" i="1"/>
  <c r="V7" i="1"/>
  <c r="U7" i="1"/>
  <c r="T7" i="1"/>
  <c r="T11" i="1" s="1"/>
  <c r="V6" i="1"/>
  <c r="U6" i="1"/>
  <c r="T6" i="1"/>
  <c r="V5" i="1"/>
  <c r="V11" i="1" s="1"/>
  <c r="U5" i="1"/>
  <c r="T5" i="1"/>
  <c r="S40" i="24"/>
  <c r="R40" i="24"/>
  <c r="Q40" i="24"/>
  <c r="P40" i="24"/>
  <c r="O40" i="24"/>
  <c r="N40" i="24"/>
  <c r="M40" i="24"/>
  <c r="L40" i="24"/>
  <c r="K40" i="24"/>
  <c r="J40" i="24"/>
  <c r="I40" i="24"/>
  <c r="H40" i="24"/>
  <c r="V39" i="24"/>
  <c r="U39" i="24"/>
  <c r="T39" i="24"/>
  <c r="V38" i="24"/>
  <c r="U38" i="24"/>
  <c r="T38" i="24"/>
  <c r="V37" i="24"/>
  <c r="U37" i="24"/>
  <c r="T37" i="24"/>
  <c r="V36" i="24"/>
  <c r="U36" i="24"/>
  <c r="T36" i="24"/>
  <c r="V35" i="24"/>
  <c r="U35" i="24"/>
  <c r="T35" i="24"/>
  <c r="V34" i="24"/>
  <c r="U34" i="24"/>
  <c r="T34" i="24"/>
  <c r="V33" i="24"/>
  <c r="U33" i="24"/>
  <c r="T33" i="24"/>
  <c r="V32" i="24"/>
  <c r="U32" i="24"/>
  <c r="T32" i="24"/>
  <c r="V31" i="24"/>
  <c r="U31" i="24"/>
  <c r="T31" i="24"/>
  <c r="V30" i="24"/>
  <c r="U30" i="24"/>
  <c r="T30" i="24"/>
  <c r="V29" i="24"/>
  <c r="U29" i="24"/>
  <c r="T29" i="24"/>
  <c r="V28" i="24"/>
  <c r="U28" i="24"/>
  <c r="T28" i="24"/>
  <c r="V27" i="24"/>
  <c r="U27" i="24"/>
  <c r="T27" i="24"/>
  <c r="V26" i="24"/>
  <c r="U26" i="24"/>
  <c r="T26" i="24"/>
  <c r="V25" i="24"/>
  <c r="U25" i="24"/>
  <c r="T25" i="24"/>
  <c r="V24" i="24"/>
  <c r="U24" i="24"/>
  <c r="T24" i="24"/>
  <c r="V23" i="24"/>
  <c r="U23" i="24"/>
  <c r="T23" i="24"/>
  <c r="V22" i="24"/>
  <c r="U22" i="24"/>
  <c r="T22" i="24"/>
  <c r="V21" i="24"/>
  <c r="U21" i="24"/>
  <c r="T21" i="24"/>
  <c r="V20" i="24"/>
  <c r="U20" i="24"/>
  <c r="U40" i="24" s="1"/>
  <c r="T20" i="24"/>
  <c r="V19" i="24"/>
  <c r="U19" i="24"/>
  <c r="T19" i="24"/>
  <c r="V18" i="24"/>
  <c r="U18" i="24"/>
  <c r="T18" i="24"/>
  <c r="S17" i="24"/>
  <c r="R17" i="24"/>
  <c r="Q17" i="24"/>
  <c r="P17" i="24"/>
  <c r="O17" i="24"/>
  <c r="N17" i="24"/>
  <c r="M17" i="24"/>
  <c r="L17" i="24"/>
  <c r="K17" i="24"/>
  <c r="J17" i="24"/>
  <c r="I17" i="24"/>
  <c r="H17" i="24"/>
  <c r="V16" i="24"/>
  <c r="U16" i="24"/>
  <c r="T16" i="24"/>
  <c r="V15" i="24"/>
  <c r="U15" i="24"/>
  <c r="T15" i="24"/>
  <c r="V14" i="24"/>
  <c r="U14" i="24"/>
  <c r="T14" i="24"/>
  <c r="V13" i="24"/>
  <c r="U13" i="24"/>
  <c r="T13" i="24"/>
  <c r="V12" i="24"/>
  <c r="U12" i="24"/>
  <c r="T12" i="24"/>
  <c r="S11" i="24"/>
  <c r="R11" i="24"/>
  <c r="Q11" i="24"/>
  <c r="P11" i="24"/>
  <c r="P41" i="24" s="1"/>
  <c r="O11" i="24"/>
  <c r="N11" i="24"/>
  <c r="M11" i="24"/>
  <c r="L11" i="24"/>
  <c r="L41" i="24" s="1"/>
  <c r="K11" i="24"/>
  <c r="J11" i="24"/>
  <c r="I11" i="24"/>
  <c r="H11" i="24"/>
  <c r="H41" i="24" s="1"/>
  <c r="V10" i="24"/>
  <c r="U10" i="24"/>
  <c r="T10" i="24"/>
  <c r="V9" i="24"/>
  <c r="U9" i="24"/>
  <c r="T9" i="24"/>
  <c r="V8" i="24"/>
  <c r="U8" i="24"/>
  <c r="T8" i="24"/>
  <c r="V7" i="24"/>
  <c r="U7" i="24"/>
  <c r="T7" i="24"/>
  <c r="V6" i="24"/>
  <c r="U6" i="24"/>
  <c r="T6" i="24"/>
  <c r="V5" i="24"/>
  <c r="U5" i="24"/>
  <c r="T5" i="24"/>
  <c r="V41" i="1" l="1"/>
  <c r="U11" i="1"/>
  <c r="U17" i="1"/>
  <c r="K41" i="1"/>
  <c r="O41" i="1"/>
  <c r="S41" i="1"/>
  <c r="U40" i="1"/>
  <c r="I41" i="1"/>
  <c r="M41" i="1"/>
  <c r="Q41" i="1"/>
  <c r="V17" i="1"/>
  <c r="T40" i="1"/>
  <c r="T41" i="1" s="1"/>
  <c r="V40" i="1"/>
  <c r="U11" i="24"/>
  <c r="K41" i="24"/>
  <c r="O41" i="24"/>
  <c r="S41" i="24"/>
  <c r="T40" i="24"/>
  <c r="V11" i="24"/>
  <c r="T11" i="24"/>
  <c r="T41" i="24" s="1"/>
  <c r="T17" i="24"/>
  <c r="I41" i="24"/>
  <c r="M41" i="24"/>
  <c r="Q41" i="24"/>
  <c r="U17" i="24"/>
  <c r="V17" i="24"/>
  <c r="J41" i="24"/>
  <c r="N41" i="24"/>
  <c r="R41" i="24"/>
  <c r="V40" i="24"/>
  <c r="H139" i="25"/>
  <c r="H38" i="25"/>
  <c r="J104" i="25"/>
  <c r="H104" i="25"/>
  <c r="I69" i="25"/>
  <c r="I104" i="25"/>
  <c r="I139" i="25"/>
  <c r="F104" i="25"/>
  <c r="H69" i="25"/>
  <c r="J38" i="25"/>
  <c r="J140" i="25"/>
  <c r="F38" i="25"/>
  <c r="I38" i="25"/>
  <c r="C147" i="25"/>
  <c r="K38" i="25"/>
  <c r="K140" i="25" s="1"/>
  <c r="F140" i="25"/>
  <c r="G140" i="25"/>
  <c r="V41" i="24"/>
  <c r="U41" i="1" l="1"/>
  <c r="U41" i="24"/>
  <c r="H140" i="25"/>
  <c r="I140" i="25"/>
  <c r="H143" i="22" l="1"/>
  <c r="C143" i="22"/>
  <c r="G138" i="22"/>
  <c r="H138" i="22"/>
  <c r="I138" i="22"/>
  <c r="J138" i="22"/>
  <c r="K138" i="22"/>
  <c r="F138" i="22"/>
  <c r="G74" i="22"/>
  <c r="H74" i="22"/>
  <c r="I74" i="22"/>
  <c r="J74" i="22"/>
  <c r="K74" i="22"/>
  <c r="F74" i="22"/>
  <c r="G43" i="22"/>
  <c r="H43" i="22"/>
  <c r="I43" i="22"/>
  <c r="J43" i="22"/>
  <c r="K43" i="22"/>
  <c r="F43" i="22"/>
  <c r="G68" i="22"/>
  <c r="H68" i="22"/>
  <c r="I68" i="22"/>
  <c r="J68" i="22"/>
  <c r="K68" i="22"/>
  <c r="F68" i="22"/>
  <c r="G16" i="22"/>
  <c r="H16" i="22"/>
  <c r="I16" i="22"/>
  <c r="J16" i="22"/>
  <c r="K16" i="22"/>
  <c r="F16" i="22"/>
  <c r="L147" i="22"/>
  <c r="G111" i="22"/>
  <c r="H111" i="22"/>
  <c r="I111" i="22"/>
  <c r="J111" i="22"/>
  <c r="K111" i="22"/>
  <c r="F111" i="22"/>
  <c r="G103" i="22"/>
  <c r="H103" i="22"/>
  <c r="I103" i="22"/>
  <c r="J103" i="22"/>
  <c r="K103" i="22"/>
  <c r="F103" i="22"/>
  <c r="C145" i="22" l="1"/>
  <c r="J139" i="22"/>
  <c r="H139" i="22"/>
  <c r="L143" i="22"/>
  <c r="K139" i="22"/>
  <c r="I139" i="22"/>
  <c r="G139" i="22"/>
  <c r="G104" i="22" l="1"/>
  <c r="F104" i="22"/>
  <c r="J104" i="22"/>
  <c r="K104" i="22"/>
  <c r="I104" i="22"/>
  <c r="H104" i="22"/>
  <c r="J69" i="22"/>
  <c r="K69" i="22"/>
  <c r="I69" i="22"/>
  <c r="G69" i="22"/>
  <c r="H69" i="22"/>
  <c r="F69" i="22"/>
  <c r="J37" i="22"/>
  <c r="K37" i="22"/>
  <c r="I37" i="22"/>
  <c r="G37" i="22"/>
  <c r="H37" i="22"/>
  <c r="F37" i="22"/>
  <c r="J38" i="22" l="1"/>
  <c r="J140" i="22" s="1"/>
  <c r="K38" i="22"/>
  <c r="K140" i="22" s="1"/>
  <c r="F139" i="22"/>
  <c r="I38" i="22" l="1"/>
  <c r="I140" i="22" s="1"/>
  <c r="L145" i="22"/>
  <c r="C147" i="22" s="1"/>
  <c r="G38" i="22"/>
  <c r="G140" i="22" s="1"/>
  <c r="H38" i="22"/>
  <c r="H140" i="22" s="1"/>
  <c r="F38" i="22"/>
  <c r="F140" i="22" s="1"/>
</calcChain>
</file>

<file path=xl/sharedStrings.xml><?xml version="1.0" encoding="utf-8"?>
<sst xmlns="http://schemas.openxmlformats.org/spreadsheetml/2006/main" count="1103" uniqueCount="402">
  <si>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</si>
  <si>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</si>
  <si>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</si>
  <si>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</si>
  <si>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</si>
  <si>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</si>
  <si>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</si>
  <si>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</si>
  <si>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필수</t>
    <phoneticPr fontId="6" type="noConversion"/>
  </si>
  <si>
    <t>선택</t>
    <phoneticPr fontId="6" type="noConversion"/>
  </si>
  <si>
    <t>합   계</t>
  </si>
  <si>
    <t>교과목
코드</t>
    <phoneticPr fontId="6" type="noConversion"/>
  </si>
  <si>
    <t>학년</t>
  </si>
  <si>
    <t>학기</t>
  </si>
  <si>
    <t>이수
구분</t>
  </si>
  <si>
    <t>과목
구분</t>
  </si>
  <si>
    <t>비고</t>
  </si>
  <si>
    <t>시간</t>
  </si>
  <si>
    <t>필수</t>
  </si>
  <si>
    <t>선택</t>
    <phoneticPr fontId="9" type="noConversion"/>
  </si>
  <si>
    <t>총계</t>
  </si>
  <si>
    <t>전공학점</t>
  </si>
  <si>
    <t>전공선택 개설학점</t>
  </si>
  <si>
    <t>전공 개설학점 계</t>
  </si>
  <si>
    <t>총
개설
학점</t>
    <phoneticPr fontId="9" type="noConversion"/>
  </si>
  <si>
    <t>총 개설학점 계</t>
    <phoneticPr fontId="9" type="noConversion"/>
  </si>
  <si>
    <t>전체 과목수</t>
    <phoneticPr fontId="9" type="noConversion"/>
  </si>
  <si>
    <t>학기 계</t>
    <phoneticPr fontId="6" type="noConversion"/>
  </si>
  <si>
    <t>전공필수 개설학점</t>
    <phoneticPr fontId="6" type="noConversion"/>
  </si>
  <si>
    <t>교양·직업기초 개설학점</t>
    <phoneticPr fontId="9" type="noConversion"/>
  </si>
  <si>
    <t>전공·
현장중심 과목수</t>
    <phoneticPr fontId="6" type="noConversion"/>
  </si>
  <si>
    <t>교양·직업기초 계</t>
    <phoneticPr fontId="6" type="noConversion"/>
  </si>
  <si>
    <t>필수</t>
    <phoneticPr fontId="9" type="noConversion"/>
  </si>
  <si>
    <t>전공·현장중심 계</t>
    <phoneticPr fontId="6" type="noConversion"/>
  </si>
  <si>
    <t>계</t>
    <phoneticPr fontId="9" type="noConversion"/>
  </si>
  <si>
    <t>교양
·
직업
기초</t>
    <phoneticPr fontId="6" type="noConversion"/>
  </si>
  <si>
    <t>소계</t>
    <phoneticPr fontId="6" type="noConversion"/>
  </si>
  <si>
    <t>2017~2018학년도 교육과정</t>
    <phoneticPr fontId="9" type="noConversion"/>
  </si>
  <si>
    <t>2017~2018 학년도 교육과정</t>
    <phoneticPr fontId="9" type="noConversion"/>
  </si>
  <si>
    <t>교양
·
직업
기초</t>
    <phoneticPr fontId="9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</si>
  <si>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6" type="noConversion"/>
  </si>
  <si>
    <t>※ 비고란-과목폐지, 과목신설, 명칭변경, 학점·시수변경, 선택·필수변경, 개설학기 변경</t>
    <phoneticPr fontId="6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</si>
  <si>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6" type="noConversion"/>
  </si>
  <si>
    <t>NCS
관련성2)</t>
    <phoneticPr fontId="6" type="noConversion"/>
  </si>
  <si>
    <t>학습
모듈
3)</t>
    <phoneticPr fontId="6" type="noConversion"/>
  </si>
  <si>
    <t>교과
구분
1)</t>
    <phoneticPr fontId="6" type="noConversion"/>
  </si>
  <si>
    <t>교양·직업
기초학점</t>
    <phoneticPr fontId="9" type="noConversion"/>
  </si>
  <si>
    <t>교양·
직업기초 과목수</t>
    <phoneticPr fontId="9" type="noConversion"/>
  </si>
  <si>
    <t>1) 교과구분은 다음과 같이 관련 키워드를 포함하거나 교과내용이 관련성이 있는 경우 "창의", "창업", "캡스톤디자인", "자격증", "진로"로 표기함.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진로관련 : 진로지도
2) NCS관련성
- (O) 인재양성별 능력단위를 사용하여 학습모듈을 일부 혹은 전부를 사용하는 경우
- (X) 인재양성별 능력단위를 사용하지 않는 경우
3) 학습모듈은 개발유무로 판단(O, X)로 표기 : (O)-개발, (X)-미개발</t>
    <phoneticPr fontId="6" type="noConversion"/>
  </si>
  <si>
    <t>전공
·
KCS</t>
    <phoneticPr fontId="6" type="noConversion"/>
  </si>
  <si>
    <t>취업/창업</t>
    <phoneticPr fontId="6" type="noConversion"/>
  </si>
  <si>
    <t>자격증</t>
  </si>
  <si>
    <t>자격증</t>
    <phoneticPr fontId="6" type="noConversion"/>
  </si>
  <si>
    <t>구분</t>
    <phoneticPr fontId="6" type="noConversion"/>
  </si>
  <si>
    <t>과목폐지</t>
    <phoneticPr fontId="6" type="noConversion"/>
  </si>
  <si>
    <t>현장실습</t>
    <phoneticPr fontId="6" type="noConversion"/>
  </si>
  <si>
    <t>수리능력 이해와 활용(Utilization &amp; Understanding of Mathematical Ability)</t>
    <phoneticPr fontId="6" type="noConversion"/>
  </si>
  <si>
    <t>사무행정패키지기본 (Military Office Administrations-basic)</t>
    <phoneticPr fontId="6" type="noConversion"/>
  </si>
  <si>
    <t>한국사기본(Korean History-basic)</t>
  </si>
  <si>
    <t>무도기본(Matial Arts-basic)</t>
  </si>
  <si>
    <t>연합작전영어기본(English for Joint Operations-basic)</t>
  </si>
  <si>
    <t>한자실무(Chinese Character-executive)</t>
  </si>
  <si>
    <t>사무행정패키지실무 (Military Office Administrations-executive)</t>
    <phoneticPr fontId="6" type="noConversion"/>
  </si>
  <si>
    <t>언어논리기본(Language Logic-basic)</t>
  </si>
  <si>
    <t>자료해석기본(Interpret the data-basic)</t>
  </si>
  <si>
    <t>한국사실무(Korean History-executive)</t>
  </si>
  <si>
    <t>함정일반(Introduction to Military Ship)</t>
  </si>
  <si>
    <t>국방체육기본(Military Physical Education-basic)</t>
  </si>
  <si>
    <t>무도실무(Matial Arts-executive)</t>
  </si>
  <si>
    <t>연합작전영어실무 (English for Joint Operations-executive)</t>
    <phoneticPr fontId="6" type="noConversion"/>
  </si>
  <si>
    <t>언어논리실무(Language Logic-executive)</t>
  </si>
  <si>
    <t>자료해석실무(Interpret the data-executive)</t>
  </si>
  <si>
    <t>한국사응용(Korean History-Applications)</t>
  </si>
  <si>
    <t>국방체육실무(Military Physical Education-executive)</t>
  </si>
  <si>
    <t>연합작전영어응용 (English for Joint Operations-Applications)</t>
    <phoneticPr fontId="6" type="noConversion"/>
  </si>
  <si>
    <t>취업∙창업준비실무Ⅰ (Practices of Employment &amp; Preparation for Business Start-up Ⅰ)</t>
    <phoneticPr fontId="6" type="noConversion"/>
  </si>
  <si>
    <t>취업∙창업준비실무Ⅱ (Practices of Employment &amp; Preparation for Business Start-up Ⅱ)</t>
    <phoneticPr fontId="6" type="noConversion"/>
  </si>
  <si>
    <t>학과명(전공명/과정명) : 군사학과(해상군사기술전공)</t>
    <phoneticPr fontId="6" type="noConversion"/>
  </si>
  <si>
    <t>무기체계 (Weapon system)</t>
    <phoneticPr fontId="6" type="noConversion"/>
  </si>
  <si>
    <t>전공
·
KCS</t>
    <phoneticPr fontId="6" type="noConversion"/>
  </si>
  <si>
    <t>전공
 ·
KCS</t>
    <phoneticPr fontId="6" type="noConversion"/>
  </si>
  <si>
    <t>전공·
KCS 과목수</t>
    <phoneticPr fontId="6" type="noConversion"/>
  </si>
  <si>
    <t>해상군사기술영어 (English for Naval Technology)</t>
    <phoneticPr fontId="6" type="noConversion"/>
  </si>
  <si>
    <t>학과명(전공명/과정명) : 군사학과 (군사전공)</t>
    <phoneticPr fontId="6" type="noConversion"/>
  </si>
  <si>
    <t>리더십 (Introduction to Leadership)</t>
    <phoneticPr fontId="6" type="noConversion"/>
  </si>
  <si>
    <t>전술학 (Strategic Studies)</t>
    <phoneticPr fontId="6" type="noConversion"/>
  </si>
  <si>
    <t>대인관계기법 (Method of Personal Relations)</t>
    <phoneticPr fontId="6" type="noConversion"/>
  </si>
  <si>
    <t>부대관리 (Unit Management)</t>
    <phoneticPr fontId="6" type="noConversion"/>
  </si>
  <si>
    <t>대학생활과 인성Ⅰ(Campus Life &amp; Human NatureⅠ)</t>
    <phoneticPr fontId="6" type="noConversion"/>
  </si>
  <si>
    <t>해군사학 (Theory of the Naval History)</t>
    <phoneticPr fontId="6" type="noConversion"/>
  </si>
  <si>
    <t>대학생활과 인성Ⅱ (Campus Life &amp; Human NatureⅡ)</t>
    <phoneticPr fontId="6" type="noConversion"/>
  </si>
  <si>
    <t>항해학개론 (Introduction to Navigation)</t>
    <phoneticPr fontId="6" type="noConversion"/>
  </si>
  <si>
    <t>과목신설</t>
    <phoneticPr fontId="6" type="noConversion"/>
  </si>
  <si>
    <t>시수변경</t>
    <phoneticPr fontId="6" type="noConversion"/>
  </si>
  <si>
    <t>상담심리(Counselling in Military Setting)</t>
    <phoneticPr fontId="6" type="noConversion"/>
  </si>
  <si>
    <t>군사전략입문</t>
    <phoneticPr fontId="6" type="noConversion"/>
  </si>
  <si>
    <t>과목신설</t>
    <phoneticPr fontId="6" type="noConversion"/>
  </si>
  <si>
    <t>전쟁사(War History)</t>
    <phoneticPr fontId="6" type="noConversion"/>
  </si>
  <si>
    <t>인사행정(Military Personnel Administration)</t>
    <phoneticPr fontId="6" type="noConversion"/>
  </si>
  <si>
    <t>인재양성유형명 : 육군부사관유형</t>
    <phoneticPr fontId="6" type="noConversion"/>
  </si>
  <si>
    <t>인재양성유형명 : 해군부사관유형</t>
    <phoneticPr fontId="6" type="noConversion"/>
  </si>
  <si>
    <t>O</t>
    <phoneticPr fontId="6" type="noConversion"/>
  </si>
  <si>
    <t>2018~2019 교육과정</t>
    <phoneticPr fontId="6" type="noConversion"/>
  </si>
  <si>
    <t>2018~2019학년도 교육과정</t>
    <phoneticPr fontId="9" type="noConversion"/>
  </si>
  <si>
    <t>2018~2019 교육과정(2년제)</t>
    <phoneticPr fontId="9" type="noConversion"/>
  </si>
  <si>
    <t>의사소통능력(Communication Skill)</t>
    <phoneticPr fontId="6" type="noConversion"/>
  </si>
  <si>
    <t>1학년 1학기로 변경</t>
    <phoneticPr fontId="6" type="noConversion"/>
  </si>
  <si>
    <t>군대윤리 (Military Ethics)</t>
    <phoneticPr fontId="6" type="noConversion"/>
  </si>
  <si>
    <t>군대윤리 (Military Ethics)</t>
    <phoneticPr fontId="6" type="noConversion"/>
  </si>
  <si>
    <t>대학생활과 진로탐색
(Campus Life &amp; course search)</t>
    <phoneticPr fontId="6" type="noConversion"/>
  </si>
  <si>
    <t>과목명칭 변경 및 전공선택으로 변경</t>
    <phoneticPr fontId="6" type="noConversion"/>
  </si>
  <si>
    <t>명칭변경</t>
    <phoneticPr fontId="6" type="noConversion"/>
  </si>
  <si>
    <t>창의리더십
(Creation to Leadship)</t>
    <phoneticPr fontId="6" type="noConversion"/>
  </si>
  <si>
    <t>과목명칭 변경</t>
    <phoneticPr fontId="6" type="noConversion"/>
  </si>
  <si>
    <t xml:space="preserve">개설학기 변경
(2학년2학기 → 1학년1학기) </t>
    <phoneticPr fontId="6" type="noConversion"/>
  </si>
  <si>
    <t>전산학
(Computer sciencs)</t>
    <phoneticPr fontId="6" type="noConversion"/>
  </si>
  <si>
    <r>
      <t xml:space="preserve">과목명칭 및 개설학기 변경                                  (1학년 1학기 </t>
    </r>
    <r>
      <rPr>
        <sz val="9"/>
        <color indexed="8"/>
        <rFont val="맑은 고딕"/>
        <family val="3"/>
        <charset val="129"/>
      </rPr>
      <t>→ 1학년 2학기)</t>
    </r>
    <phoneticPr fontId="6" type="noConversion"/>
  </si>
  <si>
    <t>시수변경</t>
    <phoneticPr fontId="6" type="noConversion"/>
  </si>
  <si>
    <r>
      <t xml:space="preserve">과목명칭 개설학기변경                                  (1학년 1학기 </t>
    </r>
    <r>
      <rPr>
        <sz val="9"/>
        <color indexed="8"/>
        <rFont val="맑은 고딕"/>
        <family val="3"/>
        <charset val="129"/>
      </rPr>
      <t>→ 2학년 1학기)</t>
    </r>
    <phoneticPr fontId="6" type="noConversion"/>
  </si>
  <si>
    <r>
      <t xml:space="preserve">과목명칭/시수 및 개설학기 변경                                  (1학년 1학기 </t>
    </r>
    <r>
      <rPr>
        <sz val="9"/>
        <color indexed="8"/>
        <rFont val="맑은 고딕"/>
        <family val="3"/>
        <charset val="129"/>
      </rPr>
      <t>→ 1학년 2학기)</t>
    </r>
    <phoneticPr fontId="6" type="noConversion"/>
  </si>
  <si>
    <t>수리학
(Mathematics)</t>
    <phoneticPr fontId="6" type="noConversion"/>
  </si>
  <si>
    <t>과목명칭 변경 및 전공필수로 변경</t>
    <phoneticPr fontId="6" type="noConversion"/>
  </si>
  <si>
    <t>응급처치
(Life Rescue Studies)</t>
    <phoneticPr fontId="6" type="noConversion"/>
  </si>
  <si>
    <t>북한학
(Unit Management)</t>
    <phoneticPr fontId="6" type="noConversion"/>
  </si>
  <si>
    <t>한국전근대사
(Korean History-before recent)</t>
    <phoneticPr fontId="6" type="noConversion"/>
  </si>
  <si>
    <r>
      <t xml:space="preserve">과목명칭 및 개설학기변경                                  (1학년 1학기 </t>
    </r>
    <r>
      <rPr>
        <sz val="9"/>
        <color indexed="8"/>
        <rFont val="맑은 고딕"/>
        <family val="3"/>
        <charset val="129"/>
      </rPr>
      <t xml:space="preserve">→ </t>
    </r>
    <r>
      <rPr>
        <sz val="8.1"/>
        <color indexed="8"/>
        <rFont val="맑은 고딕"/>
        <family val="3"/>
        <charset val="129"/>
      </rPr>
      <t>1학년 2학기)              시수변경</t>
    </r>
    <phoneticPr fontId="6" type="noConversion"/>
  </si>
  <si>
    <r>
      <t xml:space="preserve">개설학기변경                                  (1학년 2학기 </t>
    </r>
    <r>
      <rPr>
        <sz val="9"/>
        <color indexed="8"/>
        <rFont val="맑은 고딕"/>
        <family val="3"/>
        <charset val="129"/>
      </rPr>
      <t>→ 2</t>
    </r>
    <r>
      <rPr>
        <sz val="8.1"/>
        <color indexed="8"/>
        <rFont val="맑은 고딕"/>
        <family val="3"/>
        <charset val="129"/>
      </rPr>
      <t>학년 2학기)</t>
    </r>
    <phoneticPr fontId="6" type="noConversion"/>
  </si>
  <si>
    <r>
      <t xml:space="preserve">과목명칭 및 개설학기변경                                  (1학년 2학기 </t>
    </r>
    <r>
      <rPr>
        <sz val="9"/>
        <color indexed="8"/>
        <rFont val="맑은 고딕"/>
        <family val="3"/>
        <charset val="129"/>
      </rPr>
      <t>→ 1</t>
    </r>
    <r>
      <rPr>
        <sz val="8.1"/>
        <color indexed="8"/>
        <rFont val="맑은 고딕"/>
        <family val="3"/>
        <charset val="129"/>
      </rPr>
      <t>학년 1학기)</t>
    </r>
    <phoneticPr fontId="6" type="noConversion"/>
  </si>
  <si>
    <t>수리통계학
(Mathematical statistics)</t>
    <phoneticPr fontId="6" type="noConversion"/>
  </si>
  <si>
    <t>과목명칭변경</t>
    <phoneticPr fontId="6" type="noConversion"/>
  </si>
  <si>
    <r>
      <t>과목명칭 및 이수구분변경(선택</t>
    </r>
    <r>
      <rPr>
        <sz val="9"/>
        <color indexed="8"/>
        <rFont val="맑은 고딕"/>
        <family val="3"/>
        <charset val="129"/>
      </rPr>
      <t>→</t>
    </r>
    <r>
      <rPr>
        <sz val="8.1"/>
        <color indexed="8"/>
        <rFont val="맑은 고딕"/>
        <family val="3"/>
        <charset val="129"/>
      </rPr>
      <t>필수)     시수변경</t>
    </r>
    <phoneticPr fontId="6" type="noConversion"/>
  </si>
  <si>
    <t>체육기본(Physical Education-basic)</t>
    <phoneticPr fontId="6" type="noConversion"/>
  </si>
  <si>
    <t>과목명칭 및 시수변경</t>
    <phoneticPr fontId="6" type="noConversion"/>
  </si>
  <si>
    <t>무도숙련(Matial Arts-executive)</t>
    <phoneticPr fontId="6" type="noConversion"/>
  </si>
  <si>
    <t>과목명칭 및 시수 변경</t>
    <phoneticPr fontId="6" type="noConversion"/>
  </si>
  <si>
    <t>군사기초영어
(English for joint Operations-basic)</t>
    <phoneticPr fontId="6" type="noConversion"/>
  </si>
  <si>
    <t>전쟁사(History of War)</t>
    <phoneticPr fontId="6" type="noConversion"/>
  </si>
  <si>
    <t>생활한자
(Chinese Character-executive)</t>
    <phoneticPr fontId="6" type="noConversion"/>
  </si>
  <si>
    <t>영어회화
(English conversation)</t>
    <phoneticPr fontId="6" type="noConversion"/>
  </si>
  <si>
    <t>과목 신설</t>
    <phoneticPr fontId="6" type="noConversion"/>
  </si>
  <si>
    <t>과목신설</t>
    <phoneticPr fontId="6" type="noConversion"/>
  </si>
  <si>
    <t>과목 폐지</t>
    <phoneticPr fontId="6" type="noConversion"/>
  </si>
  <si>
    <t>한국근현대사
(Korean History-recent present)</t>
    <phoneticPr fontId="6" type="noConversion"/>
  </si>
  <si>
    <r>
      <t xml:space="preserve">이수구분 변경(선택 </t>
    </r>
    <r>
      <rPr>
        <sz val="9"/>
        <color indexed="8"/>
        <rFont val="맑은 고딕"/>
        <family val="3"/>
        <charset val="129"/>
      </rPr>
      <t>→ 필수)
시수변경</t>
    </r>
    <phoneticPr fontId="6" type="noConversion"/>
  </si>
  <si>
    <t>언어논리활용(Language Logic-executive)</t>
    <phoneticPr fontId="6" type="noConversion"/>
  </si>
  <si>
    <t>자료해석(Interpret the data-executive)</t>
    <phoneticPr fontId="6" type="noConversion"/>
  </si>
  <si>
    <t>체육숙련
(Physical Education-Application)</t>
    <phoneticPr fontId="6" type="noConversion"/>
  </si>
  <si>
    <t>군사영어응용
(Military English-Application)</t>
    <phoneticPr fontId="6" type="noConversion"/>
  </si>
  <si>
    <t xml:space="preserve">개설학기 변경
(2학년1학기 → 2학년2학기) </t>
    <phoneticPr fontId="6" type="noConversion"/>
  </si>
  <si>
    <t>취업∙창업준비실무(Practices of Employment &amp; Preparation for Business Start-up)</t>
    <phoneticPr fontId="6" type="noConversion"/>
  </si>
  <si>
    <t xml:space="preserve">과목명칭 및 개설학기 변경
(2학년1학기 → 2학년2학기) </t>
    <phoneticPr fontId="6" type="noConversion"/>
  </si>
  <si>
    <t>과목페지</t>
    <phoneticPr fontId="6" type="noConversion"/>
  </si>
  <si>
    <t>병영체험
(barrack experience)</t>
    <phoneticPr fontId="6" type="noConversion"/>
  </si>
  <si>
    <t>과목 명칭 및 시수 변경</t>
    <phoneticPr fontId="6" type="noConversion"/>
  </si>
  <si>
    <t>문서작성실무
(Military Personnel Administration)</t>
    <phoneticPr fontId="6" type="noConversion"/>
  </si>
  <si>
    <t>교수법(Teaching Method)</t>
    <phoneticPr fontId="6" type="noConversion"/>
  </si>
  <si>
    <t>과목명칭 및 시수 변경</t>
    <phoneticPr fontId="6" type="noConversion"/>
  </si>
  <si>
    <t>언어논리(Language Logic-executive)</t>
    <phoneticPr fontId="6" type="noConversion"/>
  </si>
  <si>
    <t xml:space="preserve">개설학기 변경
(1학년1학기 → 2학년2학기) </t>
    <phoneticPr fontId="6" type="noConversion"/>
  </si>
  <si>
    <t>국가 및 해양안보론</t>
    <phoneticPr fontId="6" type="noConversion"/>
  </si>
  <si>
    <t>과목 명칭 및 시수 변경</t>
    <phoneticPr fontId="6" type="noConversion"/>
  </si>
  <si>
    <t>4차산업혁명의 이해
(Understanding of 4th industrial revolution)</t>
    <phoneticPr fontId="6" type="noConversion"/>
  </si>
  <si>
    <r>
      <t>의사소통능력</t>
    </r>
    <r>
      <rPr>
        <sz val="6"/>
        <rFont val="맑은 고딕"/>
        <family val="3"/>
        <charset val="129"/>
        <scheme val="minor"/>
      </rPr>
      <t>(Communication Skill)</t>
    </r>
    <phoneticPr fontId="6" type="noConversion"/>
  </si>
  <si>
    <t>직업기초</t>
    <phoneticPr fontId="6" type="noConversion"/>
  </si>
  <si>
    <t>O</t>
    <phoneticPr fontId="6" type="noConversion"/>
  </si>
  <si>
    <r>
      <t>군대윤리</t>
    </r>
    <r>
      <rPr>
        <sz val="6"/>
        <rFont val="맑은 고딕"/>
        <family val="3"/>
        <charset val="129"/>
        <scheme val="minor"/>
      </rPr>
      <t>(Military Ethics)</t>
    </r>
    <phoneticPr fontId="6" type="noConversion"/>
  </si>
  <si>
    <t>X</t>
    <phoneticPr fontId="6" type="noConversion"/>
  </si>
  <si>
    <t>X</t>
    <phoneticPr fontId="6" type="noConversion"/>
  </si>
  <si>
    <t>O</t>
    <phoneticPr fontId="6" type="noConversion"/>
  </si>
  <si>
    <t>선택</t>
    <phoneticPr fontId="6" type="noConversion"/>
  </si>
  <si>
    <r>
      <t>영어기초</t>
    </r>
    <r>
      <rPr>
        <sz val="6"/>
        <rFont val="맑은 고딕"/>
        <family val="3"/>
        <charset val="129"/>
        <scheme val="minor"/>
      </rPr>
      <t>(English - basic)</t>
    </r>
    <phoneticPr fontId="6" type="noConversion"/>
  </si>
  <si>
    <t>직업기초</t>
    <phoneticPr fontId="6" type="noConversion"/>
  </si>
  <si>
    <r>
      <t>대학생활과 진로탐색</t>
    </r>
    <r>
      <rPr>
        <sz val="6"/>
        <rFont val="맑은 고딕"/>
        <family val="3"/>
        <charset val="129"/>
        <scheme val="minor"/>
      </rPr>
      <t>(Campus Life &amp; course search)</t>
    </r>
    <phoneticPr fontId="6" type="noConversion"/>
  </si>
  <si>
    <r>
      <t>대학생활과 진로탐색</t>
    </r>
    <r>
      <rPr>
        <sz val="6"/>
        <rFont val="맑은 고딕"/>
        <family val="3"/>
        <charset val="129"/>
        <scheme val="minor"/>
      </rPr>
      <t>(Campus Life &amp; course search)</t>
    </r>
    <phoneticPr fontId="6" type="noConversion"/>
  </si>
  <si>
    <t>진로</t>
    <phoneticPr fontId="6" type="noConversion"/>
  </si>
  <si>
    <r>
      <rPr>
        <sz val="10"/>
        <rFont val="맑은 고딕"/>
        <family val="3"/>
        <charset val="129"/>
        <scheme val="minor"/>
      </rPr>
      <t>생활한자</t>
    </r>
    <r>
      <rPr>
        <sz val="6"/>
        <rFont val="맑은 고딕"/>
        <family val="3"/>
        <charset val="129"/>
        <scheme val="minor"/>
      </rPr>
      <t>(Chinese Character-executive)</t>
    </r>
    <phoneticPr fontId="6" type="noConversion"/>
  </si>
  <si>
    <t>자격증</t>
    <phoneticPr fontId="6" type="noConversion"/>
  </si>
  <si>
    <r>
      <t>4차산업혁명의 이해</t>
    </r>
    <r>
      <rPr>
        <sz val="6"/>
        <rFont val="맑은 고딕"/>
        <family val="3"/>
        <charset val="129"/>
        <scheme val="minor"/>
      </rPr>
      <t>(Understanding of 4th industrial revolution)</t>
    </r>
    <phoneticPr fontId="6" type="noConversion"/>
  </si>
  <si>
    <t>4차산업</t>
    <phoneticPr fontId="6" type="noConversion"/>
  </si>
  <si>
    <t>소계</t>
    <phoneticPr fontId="6" type="noConversion"/>
  </si>
  <si>
    <t>전공
·
KCS</t>
    <phoneticPr fontId="6" type="noConversion"/>
  </si>
  <si>
    <t>필수</t>
    <phoneticPr fontId="6" type="noConversion"/>
  </si>
  <si>
    <r>
      <t>창의리더십</t>
    </r>
    <r>
      <rPr>
        <sz val="6"/>
        <rFont val="맑은 고딕"/>
        <family val="3"/>
        <charset val="129"/>
        <scheme val="minor"/>
      </rPr>
      <t>(Creation to Leadership)</t>
    </r>
    <phoneticPr fontId="6" type="noConversion"/>
  </si>
  <si>
    <t>창의</t>
    <phoneticPr fontId="6" type="noConversion"/>
  </si>
  <si>
    <t>X</t>
    <phoneticPr fontId="6" type="noConversion"/>
  </si>
  <si>
    <t>O</t>
    <phoneticPr fontId="6" type="noConversion"/>
  </si>
  <si>
    <r>
      <t>한국전근대사</t>
    </r>
    <r>
      <rPr>
        <sz val="6"/>
        <rFont val="맑은 고딕"/>
        <family val="3"/>
        <charset val="129"/>
        <scheme val="minor"/>
      </rPr>
      <t>(Korean History-before recent)</t>
    </r>
    <phoneticPr fontId="6" type="noConversion"/>
  </si>
  <si>
    <t>자격증</t>
    <phoneticPr fontId="6" type="noConversion"/>
  </si>
  <si>
    <r>
      <t>한국근현대사</t>
    </r>
    <r>
      <rPr>
        <sz val="6"/>
        <rFont val="맑은 고딕"/>
        <family val="3"/>
        <charset val="129"/>
        <scheme val="minor"/>
      </rPr>
      <t>(Korean History-recent present)</t>
    </r>
    <phoneticPr fontId="6" type="noConversion"/>
  </si>
  <si>
    <r>
      <t>국가 및 해양안보론</t>
    </r>
    <r>
      <rPr>
        <sz val="6"/>
        <rFont val="맑은 고딕"/>
        <family val="3"/>
        <charset val="129"/>
        <scheme val="minor"/>
      </rPr>
      <t>(National &amp; ocean security)</t>
    </r>
    <phoneticPr fontId="6" type="noConversion"/>
  </si>
  <si>
    <t>진로</t>
    <phoneticPr fontId="6" type="noConversion"/>
  </si>
  <si>
    <r>
      <t>병영체험</t>
    </r>
    <r>
      <rPr>
        <sz val="6"/>
        <rFont val="맑은 고딕"/>
        <family val="3"/>
        <charset val="129"/>
        <scheme val="minor"/>
      </rPr>
      <t>(Barrack experience)</t>
    </r>
    <phoneticPr fontId="6" type="noConversion"/>
  </si>
  <si>
    <r>
      <t>취업</t>
    </r>
    <r>
      <rPr>
        <sz val="10"/>
        <rFont val="맑은 고딕"/>
        <family val="3"/>
        <charset val="129"/>
      </rPr>
      <t xml:space="preserve">∙창업준비실무
</t>
    </r>
    <r>
      <rPr>
        <sz val="6"/>
        <rFont val="맑은 고딕"/>
        <family val="3"/>
        <charset val="129"/>
      </rPr>
      <t>(Practices of Employment &amp; Preparation for Business Start-up)</t>
    </r>
    <phoneticPr fontId="6" type="noConversion"/>
  </si>
  <si>
    <r>
      <t>수리학</t>
    </r>
    <r>
      <rPr>
        <sz val="6"/>
        <rFont val="맑은 고딕"/>
        <family val="3"/>
        <charset val="129"/>
        <scheme val="minor"/>
      </rPr>
      <t>(Mathematics)</t>
    </r>
    <phoneticPr fontId="6" type="noConversion"/>
  </si>
  <si>
    <r>
      <t>무도기본</t>
    </r>
    <r>
      <rPr>
        <sz val="6"/>
        <rFont val="맑은 고딕"/>
        <family val="3"/>
        <charset val="129"/>
        <scheme val="minor"/>
      </rPr>
      <t>(Matial Arts-basic)</t>
    </r>
    <phoneticPr fontId="6" type="noConversion"/>
  </si>
  <si>
    <t>응급처치(Life Rescue Studies)</t>
    <phoneticPr fontId="6" type="noConversion"/>
  </si>
  <si>
    <r>
      <t>북한학</t>
    </r>
    <r>
      <rPr>
        <sz val="6"/>
        <rFont val="맑은 고딕"/>
        <family val="3"/>
        <charset val="129"/>
        <scheme val="minor"/>
      </rPr>
      <t>(North-Korean studies)</t>
    </r>
    <phoneticPr fontId="6" type="noConversion"/>
  </si>
  <si>
    <r>
      <t xml:space="preserve">전산학
</t>
    </r>
    <r>
      <rPr>
        <sz val="6"/>
        <rFont val="맑은 고딕"/>
        <family val="3"/>
        <charset val="129"/>
        <scheme val="minor"/>
      </rPr>
      <t>(Computer sciencs)</t>
    </r>
    <phoneticPr fontId="6" type="noConversion"/>
  </si>
  <si>
    <r>
      <t>군사영어기초</t>
    </r>
    <r>
      <rPr>
        <sz val="6"/>
        <rFont val="맑은 고딕"/>
        <family val="3"/>
        <charset val="129"/>
        <scheme val="minor"/>
      </rPr>
      <t>(English for Joint Operations-basic)</t>
    </r>
    <phoneticPr fontId="6" type="noConversion"/>
  </si>
  <si>
    <r>
      <t>전쟁사</t>
    </r>
    <r>
      <rPr>
        <sz val="6"/>
        <rFont val="맑은 고딕"/>
        <family val="3"/>
        <charset val="129"/>
        <scheme val="minor"/>
      </rPr>
      <t>(History of War)</t>
    </r>
    <phoneticPr fontId="6" type="noConversion"/>
  </si>
  <si>
    <r>
      <t>수리통계학</t>
    </r>
    <r>
      <rPr>
        <sz val="6"/>
        <rFont val="맑은 고딕"/>
        <family val="3"/>
        <charset val="129"/>
        <scheme val="minor"/>
      </rPr>
      <t>(Mathematical statistics)</t>
    </r>
    <phoneticPr fontId="6" type="noConversion"/>
  </si>
  <si>
    <r>
      <t>언어논리</t>
    </r>
    <r>
      <rPr>
        <sz val="6"/>
        <rFont val="맑은 고딕"/>
        <family val="3"/>
        <charset val="129"/>
        <scheme val="minor"/>
      </rPr>
      <t>(Language Logic-executive)</t>
    </r>
    <phoneticPr fontId="6" type="noConversion"/>
  </si>
  <si>
    <r>
      <t>언어논리</t>
    </r>
    <r>
      <rPr>
        <sz val="6"/>
        <rFont val="맑은 고딕"/>
        <family val="3"/>
        <charset val="129"/>
        <scheme val="minor"/>
      </rPr>
      <t>(Language Logic-executive)</t>
    </r>
    <phoneticPr fontId="6" type="noConversion"/>
  </si>
  <si>
    <r>
      <t>체육기본</t>
    </r>
    <r>
      <rPr>
        <sz val="6"/>
        <rFont val="맑은 고딕"/>
        <family val="3"/>
        <charset val="129"/>
        <scheme val="minor"/>
      </rPr>
      <t>(Physical Education-basic)</t>
    </r>
    <phoneticPr fontId="6" type="noConversion"/>
  </si>
  <si>
    <t>X</t>
    <phoneticPr fontId="6" type="noConversion"/>
  </si>
  <si>
    <r>
      <t>무도숙련</t>
    </r>
    <r>
      <rPr>
        <sz val="6"/>
        <rFont val="맑은 고딕"/>
        <family val="3"/>
        <charset val="129"/>
        <scheme val="minor"/>
      </rPr>
      <t>(Matial Arts-executive)</t>
    </r>
    <phoneticPr fontId="6" type="noConversion"/>
  </si>
  <si>
    <r>
      <t>체육숙련</t>
    </r>
    <r>
      <rPr>
        <sz val="6"/>
        <rFont val="맑은 고딕"/>
        <family val="3"/>
        <charset val="129"/>
        <scheme val="minor"/>
      </rPr>
      <t>(Physical Education-executive)</t>
    </r>
    <phoneticPr fontId="6" type="noConversion"/>
  </si>
  <si>
    <t>진로</t>
    <phoneticPr fontId="6" type="noConversion"/>
  </si>
  <si>
    <r>
      <t>언어논리활용</t>
    </r>
    <r>
      <rPr>
        <sz val="6"/>
        <rFont val="맑은 고딕"/>
        <family val="3"/>
        <charset val="129"/>
        <scheme val="minor"/>
      </rPr>
      <t>(Language Logic-uses)</t>
    </r>
    <phoneticPr fontId="6" type="noConversion"/>
  </si>
  <si>
    <r>
      <t>자료해석</t>
    </r>
    <r>
      <rPr>
        <sz val="6"/>
        <rFont val="맑은 고딕"/>
        <family val="3"/>
        <charset val="129"/>
        <scheme val="minor"/>
      </rPr>
      <t>(Interpret the data)</t>
    </r>
    <phoneticPr fontId="6" type="noConversion"/>
  </si>
  <si>
    <r>
      <t>군사영어응용</t>
    </r>
    <r>
      <rPr>
        <sz val="6"/>
        <rFont val="맑은 고딕"/>
        <family val="3"/>
        <charset val="129"/>
        <scheme val="minor"/>
      </rPr>
      <t>(Military English-Applications )</t>
    </r>
    <phoneticPr fontId="6" type="noConversion"/>
  </si>
  <si>
    <r>
      <t>문서작성실무</t>
    </r>
    <r>
      <rPr>
        <sz val="6"/>
        <rFont val="맑은 고딕"/>
        <family val="3"/>
        <charset val="129"/>
        <scheme val="minor"/>
      </rPr>
      <t>(Military Personnel Administration)</t>
    </r>
    <phoneticPr fontId="6" type="noConversion"/>
  </si>
  <si>
    <r>
      <t>전술론</t>
    </r>
    <r>
      <rPr>
        <sz val="6"/>
        <rFont val="맑은 고딕"/>
        <family val="3"/>
        <charset val="129"/>
        <scheme val="minor"/>
      </rPr>
      <t>(Strategic Studies)</t>
    </r>
    <phoneticPr fontId="6" type="noConversion"/>
  </si>
  <si>
    <r>
      <t>상담심리</t>
    </r>
    <r>
      <rPr>
        <sz val="6"/>
        <rFont val="맑은 고딕"/>
        <family val="3"/>
        <charset val="129"/>
        <scheme val="minor"/>
      </rPr>
      <t>(Counselling in Military Setting)</t>
    </r>
    <phoneticPr fontId="6" type="noConversion"/>
  </si>
  <si>
    <r>
      <t>상담심리</t>
    </r>
    <r>
      <rPr>
        <sz val="6"/>
        <rFont val="맑은 고딕"/>
        <family val="3"/>
        <charset val="129"/>
        <scheme val="minor"/>
      </rPr>
      <t>(Counselling in Military Setting)</t>
    </r>
    <phoneticPr fontId="6" type="noConversion"/>
  </si>
  <si>
    <r>
      <t>특수전개론</t>
    </r>
    <r>
      <rPr>
        <sz val="6"/>
        <rFont val="맑은 고딕"/>
        <family val="3"/>
        <charset val="129"/>
        <scheme val="minor"/>
      </rPr>
      <t>(Introduction to Special Tactics)</t>
    </r>
    <phoneticPr fontId="6" type="noConversion"/>
  </si>
  <si>
    <r>
      <t>교수법</t>
    </r>
    <r>
      <rPr>
        <sz val="6"/>
        <rFont val="맑은 고딕"/>
        <family val="3"/>
        <charset val="129"/>
        <scheme val="minor"/>
      </rPr>
      <t>(Didatics)</t>
    </r>
    <phoneticPr fontId="6" type="noConversion"/>
  </si>
  <si>
    <r>
      <t>무기체계</t>
    </r>
    <r>
      <rPr>
        <sz val="6"/>
        <rFont val="맑은 고딕"/>
        <family val="3"/>
        <charset val="129"/>
        <scheme val="minor"/>
      </rPr>
      <t>(Weapon system)</t>
    </r>
    <phoneticPr fontId="6" type="noConversion"/>
  </si>
  <si>
    <t>소계</t>
    <phoneticPr fontId="6" type="noConversion"/>
  </si>
  <si>
    <r>
      <t>영어기초</t>
    </r>
    <r>
      <rPr>
        <sz val="6"/>
        <rFont val="맑은 고딕"/>
        <family val="3"/>
        <charset val="129"/>
        <scheme val="minor"/>
      </rPr>
      <t>(English - basic)</t>
    </r>
    <phoneticPr fontId="6" type="noConversion"/>
  </si>
  <si>
    <r>
      <rPr>
        <sz val="10"/>
        <rFont val="맑은 고딕"/>
        <family val="3"/>
        <charset val="129"/>
        <scheme val="minor"/>
      </rPr>
      <t>생활한자</t>
    </r>
    <r>
      <rPr>
        <sz val="6"/>
        <rFont val="맑은 고딕"/>
        <family val="3"/>
        <charset val="129"/>
        <scheme val="minor"/>
      </rPr>
      <t>(Chinese Character-executive)</t>
    </r>
    <phoneticPr fontId="6" type="noConversion"/>
  </si>
  <si>
    <r>
      <t>4차산업혁명의 이해</t>
    </r>
    <r>
      <rPr>
        <sz val="6"/>
        <rFont val="맑은 고딕"/>
        <family val="3"/>
        <charset val="129"/>
        <scheme val="minor"/>
      </rPr>
      <t>(Understanding of 4th industrial revolution)</t>
    </r>
    <phoneticPr fontId="6" type="noConversion"/>
  </si>
  <si>
    <t>4차산업</t>
    <phoneticPr fontId="6" type="noConversion"/>
  </si>
  <si>
    <r>
      <t>창의리더십</t>
    </r>
    <r>
      <rPr>
        <sz val="6"/>
        <rFont val="맑은 고딕"/>
        <family val="3"/>
        <charset val="129"/>
        <scheme val="minor"/>
      </rPr>
      <t>(Creation to Leadership)</t>
    </r>
    <phoneticPr fontId="6" type="noConversion"/>
  </si>
  <si>
    <t>창의</t>
    <phoneticPr fontId="6" type="noConversion"/>
  </si>
  <si>
    <r>
      <t>한국전근대사</t>
    </r>
    <r>
      <rPr>
        <sz val="6"/>
        <rFont val="맑은 고딕"/>
        <family val="3"/>
        <charset val="129"/>
        <scheme val="minor"/>
      </rPr>
      <t>(Korean History-before recent)</t>
    </r>
    <phoneticPr fontId="6" type="noConversion"/>
  </si>
  <si>
    <r>
      <t>전쟁사</t>
    </r>
    <r>
      <rPr>
        <sz val="6"/>
        <rFont val="맑은 고딕"/>
        <family val="3"/>
        <charset val="129"/>
        <scheme val="minor"/>
      </rPr>
      <t>(History of War)</t>
    </r>
    <phoneticPr fontId="6" type="noConversion"/>
  </si>
  <si>
    <r>
      <t>수리통계학</t>
    </r>
    <r>
      <rPr>
        <sz val="6"/>
        <rFont val="맑은 고딕"/>
        <family val="3"/>
        <charset val="129"/>
        <scheme val="minor"/>
      </rPr>
      <t>(Mathematical statistics)</t>
    </r>
    <phoneticPr fontId="6" type="noConversion"/>
  </si>
  <si>
    <r>
      <t>체육기본</t>
    </r>
    <r>
      <rPr>
        <sz val="6"/>
        <rFont val="맑은 고딕"/>
        <family val="3"/>
        <charset val="129"/>
        <scheme val="minor"/>
      </rPr>
      <t>(Physical Education-basic)</t>
    </r>
    <phoneticPr fontId="6" type="noConversion"/>
  </si>
  <si>
    <r>
      <t>무도숙련</t>
    </r>
    <r>
      <rPr>
        <sz val="6"/>
        <rFont val="맑은 고딕"/>
        <family val="3"/>
        <charset val="129"/>
        <scheme val="minor"/>
      </rPr>
      <t>(Matial Arts-executive)</t>
    </r>
    <phoneticPr fontId="6" type="noConversion"/>
  </si>
  <si>
    <r>
      <t>체육숙련</t>
    </r>
    <r>
      <rPr>
        <sz val="6"/>
        <rFont val="맑은 고딕"/>
        <family val="3"/>
        <charset val="129"/>
        <scheme val="minor"/>
      </rPr>
      <t>(Physical Education-executive)</t>
    </r>
    <phoneticPr fontId="6" type="noConversion"/>
  </si>
  <si>
    <r>
      <t>언어논리활용</t>
    </r>
    <r>
      <rPr>
        <sz val="6"/>
        <rFont val="맑은 고딕"/>
        <family val="3"/>
        <charset val="129"/>
        <scheme val="minor"/>
      </rPr>
      <t>(Language Logic-uses)</t>
    </r>
    <phoneticPr fontId="6" type="noConversion"/>
  </si>
  <si>
    <r>
      <t>자료해석</t>
    </r>
    <r>
      <rPr>
        <sz val="6"/>
        <rFont val="맑은 고딕"/>
        <family val="3"/>
        <charset val="129"/>
        <scheme val="minor"/>
      </rPr>
      <t>(Interpret the data)</t>
    </r>
    <phoneticPr fontId="6" type="noConversion"/>
  </si>
  <si>
    <r>
      <t>군사영어응용</t>
    </r>
    <r>
      <rPr>
        <sz val="6"/>
        <rFont val="맑은 고딕"/>
        <family val="3"/>
        <charset val="129"/>
        <scheme val="minor"/>
      </rPr>
      <t>(Military English-Applications )</t>
    </r>
    <phoneticPr fontId="6" type="noConversion"/>
  </si>
  <si>
    <r>
      <t>문서작성실무</t>
    </r>
    <r>
      <rPr>
        <sz val="6"/>
        <rFont val="맑은 고딕"/>
        <family val="3"/>
        <charset val="129"/>
        <scheme val="minor"/>
      </rPr>
      <t>(Military Personnel Administration)</t>
    </r>
    <phoneticPr fontId="6" type="noConversion"/>
  </si>
  <si>
    <r>
      <t>전술론</t>
    </r>
    <r>
      <rPr>
        <sz val="6"/>
        <rFont val="맑은 고딕"/>
        <family val="3"/>
        <charset val="129"/>
        <scheme val="minor"/>
      </rPr>
      <t>(Strategic Studies)</t>
    </r>
    <phoneticPr fontId="6" type="noConversion"/>
  </si>
  <si>
    <r>
      <t>함정일반</t>
    </r>
    <r>
      <rPr>
        <sz val="6"/>
        <rFont val="맑은 고딕"/>
        <family val="3"/>
        <charset val="129"/>
        <scheme val="minor"/>
      </rPr>
      <t>(Introduce to Battleship)</t>
    </r>
    <phoneticPr fontId="6" type="noConversion"/>
  </si>
  <si>
    <r>
      <t>교수법</t>
    </r>
    <r>
      <rPr>
        <sz val="6"/>
        <rFont val="맑은 고딕"/>
        <family val="3"/>
        <charset val="129"/>
        <scheme val="minor"/>
      </rPr>
      <t>(Didatics)</t>
    </r>
    <phoneticPr fontId="6" type="noConversion"/>
  </si>
  <si>
    <r>
      <t>무기체계</t>
    </r>
    <r>
      <rPr>
        <sz val="6"/>
        <rFont val="맑은 고딕"/>
        <family val="3"/>
        <charset val="129"/>
        <scheme val="minor"/>
      </rPr>
      <t>(Weapon system)</t>
    </r>
    <phoneticPr fontId="6" type="noConversion"/>
  </si>
  <si>
    <t>트레이닝 방법론</t>
    <phoneticPr fontId="6" type="noConversion"/>
  </si>
  <si>
    <t>과목폐지</t>
    <phoneticPr fontId="6" type="noConversion"/>
  </si>
  <si>
    <t>수리학</t>
    <phoneticPr fontId="6" type="noConversion"/>
  </si>
  <si>
    <t>과목신설</t>
    <phoneticPr fontId="6" type="noConversion"/>
  </si>
  <si>
    <t>한국사실무(Korean History-executive)</t>
    <phoneticPr fontId="6" type="noConversion"/>
  </si>
  <si>
    <t>시수변경</t>
    <phoneticPr fontId="6" type="noConversion"/>
  </si>
  <si>
    <t>특수전개론(Introduction to Special Tactics)</t>
  </si>
  <si>
    <t>특수전개론(Introduction to Special Tactics)</t>
    <phoneticPr fontId="6" type="noConversion"/>
  </si>
  <si>
    <t>인명구조학</t>
    <phoneticPr fontId="6" type="noConversion"/>
  </si>
  <si>
    <t>2018~2019 학년도 교육과정</t>
    <phoneticPr fontId="9" type="noConversion"/>
  </si>
  <si>
    <t>전술론 (Strategic Studies)</t>
    <phoneticPr fontId="6" type="noConversion"/>
  </si>
  <si>
    <t>과목명칭 및 시수변경</t>
    <phoneticPr fontId="6" type="noConversion"/>
  </si>
  <si>
    <t>학과명(전공명/과정명) : 군사학과(항공정비전공)</t>
    <phoneticPr fontId="6" type="noConversion"/>
  </si>
  <si>
    <t>인재양성유형명 : 항공정비부사관유형</t>
    <phoneticPr fontId="6" type="noConversion"/>
  </si>
  <si>
    <t>2018~2019 교육과정</t>
    <phoneticPr fontId="6" type="noConversion"/>
  </si>
  <si>
    <t>구분</t>
    <phoneticPr fontId="6" type="noConversion"/>
  </si>
  <si>
    <r>
      <t xml:space="preserve">교과목명
</t>
    </r>
    <r>
      <rPr>
        <b/>
        <sz val="10"/>
        <color theme="1"/>
        <rFont val="맑은 고딕"/>
        <family val="3"/>
        <charset val="129"/>
        <scheme val="minor"/>
      </rPr>
      <t>(영문명)</t>
    </r>
    <phoneticPr fontId="6" type="noConversion"/>
  </si>
  <si>
    <t>교과
구분
1)</t>
    <phoneticPr fontId="6" type="noConversion"/>
  </si>
  <si>
    <r>
      <t>의사소통능력</t>
    </r>
    <r>
      <rPr>
        <sz val="10"/>
        <color rgb="FF0000FF"/>
        <rFont val="맑은 고딕"/>
        <family val="3"/>
        <charset val="129"/>
        <scheme val="minor"/>
      </rPr>
      <t>(Communication skill)</t>
    </r>
    <phoneticPr fontId="6" type="noConversion"/>
  </si>
  <si>
    <t>직업기초</t>
    <phoneticPr fontId="6" type="noConversion"/>
  </si>
  <si>
    <t>O</t>
    <phoneticPr fontId="6" type="noConversion"/>
  </si>
  <si>
    <r>
      <t>대학생활과 진로탐색</t>
    </r>
    <r>
      <rPr>
        <sz val="10"/>
        <color rgb="FF0000FF"/>
        <rFont val="맑은 고딕"/>
        <family val="3"/>
        <charset val="129"/>
        <scheme val="minor"/>
      </rPr>
      <t>(Campus life &amp; course search)</t>
    </r>
    <phoneticPr fontId="6" type="noConversion"/>
  </si>
  <si>
    <t>대학생활</t>
    <phoneticPr fontId="6" type="noConversion"/>
  </si>
  <si>
    <t>X</t>
    <phoneticPr fontId="6" type="noConversion"/>
  </si>
  <si>
    <r>
      <t>영어기초</t>
    </r>
    <r>
      <rPr>
        <sz val="10"/>
        <color rgb="FF0000FF"/>
        <rFont val="맑은 고딕"/>
        <family val="3"/>
        <charset val="129"/>
        <scheme val="minor"/>
      </rPr>
      <t>(Basic of english)</t>
    </r>
    <phoneticPr fontId="6" type="noConversion"/>
  </si>
  <si>
    <r>
      <t>자료해석</t>
    </r>
    <r>
      <rPr>
        <sz val="10"/>
        <color rgb="FF0000FF"/>
        <rFont val="맑은 고딕"/>
        <family val="3"/>
        <charset val="129"/>
        <scheme val="minor"/>
      </rPr>
      <t>(Interpret the data-executive)</t>
    </r>
    <phoneticPr fontId="6" type="noConversion"/>
  </si>
  <si>
    <t>진로</t>
    <phoneticPr fontId="6" type="noConversion"/>
  </si>
  <si>
    <r>
      <t>언어논리</t>
    </r>
    <r>
      <rPr>
        <sz val="10"/>
        <color rgb="FF0000FF"/>
        <rFont val="맑은 고딕"/>
        <family val="3"/>
        <charset val="129"/>
        <scheme val="minor"/>
      </rPr>
      <t>(Language logic-executive)</t>
    </r>
    <phoneticPr fontId="6" type="noConversion"/>
  </si>
  <si>
    <r>
      <t>영어응용</t>
    </r>
    <r>
      <rPr>
        <sz val="10"/>
        <color rgb="FF0000FF"/>
        <rFont val="맑은 고딕"/>
        <family val="3"/>
        <charset val="129"/>
        <scheme val="minor"/>
      </rPr>
      <t>(Applied english))</t>
    </r>
    <phoneticPr fontId="6" type="noConversion"/>
  </si>
  <si>
    <r>
      <t>4차산업혁명의 이해</t>
    </r>
    <r>
      <rPr>
        <sz val="10"/>
        <color rgb="FF0000FF"/>
        <rFont val="맑은 고딕"/>
        <family val="3"/>
        <charset val="129"/>
        <scheme val="minor"/>
      </rPr>
      <t>(Understanding of 4th industrial revolution)</t>
    </r>
    <phoneticPr fontId="6" type="noConversion"/>
  </si>
  <si>
    <t>4차산업</t>
    <phoneticPr fontId="6" type="noConversion"/>
  </si>
  <si>
    <t>전공
·
NCS</t>
    <phoneticPr fontId="6" type="noConversion"/>
  </si>
  <si>
    <r>
      <t>항공기기초실습</t>
    </r>
    <r>
      <rPr>
        <sz val="10"/>
        <color rgb="FF0000FF"/>
        <rFont val="맑은 고딕"/>
        <family val="3"/>
        <charset val="129"/>
        <scheme val="minor"/>
      </rPr>
      <t>(Pratice of A/C basics)</t>
    </r>
    <phoneticPr fontId="6" type="noConversion"/>
  </si>
  <si>
    <r>
      <t>항공기기체실습</t>
    </r>
    <r>
      <rPr>
        <sz val="10"/>
        <color rgb="FF0000FF"/>
        <rFont val="맑은 고딕"/>
        <family val="3"/>
        <charset val="129"/>
        <scheme val="minor"/>
      </rPr>
      <t>(A/C practice of airframe)</t>
    </r>
    <phoneticPr fontId="6" type="noConversion"/>
  </si>
  <si>
    <r>
      <t>항공기전자실습</t>
    </r>
    <r>
      <rPr>
        <sz val="10"/>
        <color rgb="FF0000FF"/>
        <rFont val="맑은 고딕"/>
        <family val="3"/>
        <charset val="129"/>
        <scheme val="minor"/>
      </rPr>
      <t>(A/C electrical  practice)</t>
    </r>
    <phoneticPr fontId="6" type="noConversion"/>
  </si>
  <si>
    <r>
      <t>항공기기체응용실습</t>
    </r>
    <r>
      <rPr>
        <sz val="10"/>
        <color rgb="FF0000FF"/>
        <rFont val="맑은 고딕"/>
        <family val="3"/>
        <charset val="129"/>
        <scheme val="minor"/>
      </rPr>
      <t>(A/C airframe repair  practice)</t>
    </r>
    <phoneticPr fontId="6" type="noConversion"/>
  </si>
  <si>
    <r>
      <t>항공기기관실습</t>
    </r>
    <r>
      <rPr>
        <sz val="10"/>
        <color rgb="FF0000FF"/>
        <rFont val="맑은 고딕"/>
        <family val="3"/>
        <charset val="129"/>
        <scheme val="minor"/>
      </rPr>
      <t>(A/C engine practice)</t>
    </r>
    <phoneticPr fontId="6" type="noConversion"/>
  </si>
  <si>
    <r>
      <t>항공기전자응용실습</t>
    </r>
    <r>
      <rPr>
        <sz val="10"/>
        <color rgb="FF0000FF"/>
        <rFont val="맑은 고딕"/>
        <family val="3"/>
        <charset val="129"/>
        <scheme val="minor"/>
      </rPr>
      <t>(A/C electrical applying  practice)</t>
    </r>
    <phoneticPr fontId="6" type="noConversion"/>
  </si>
  <si>
    <r>
      <t>항공기기관응용실습</t>
    </r>
    <r>
      <rPr>
        <sz val="10"/>
        <color rgb="FF0000FF"/>
        <rFont val="맑은 고딕"/>
        <family val="3"/>
        <charset val="129"/>
        <scheme val="minor"/>
      </rPr>
      <t>(A/C engine
applying practice)</t>
    </r>
    <phoneticPr fontId="6" type="noConversion"/>
  </si>
  <si>
    <t>전공
·
현장
중심</t>
    <phoneticPr fontId="6" type="noConversion"/>
  </si>
  <si>
    <r>
      <t>비행기역학</t>
    </r>
    <r>
      <rPr>
        <sz val="10"/>
        <color rgb="FF0000FF"/>
        <rFont val="맑은 고딕"/>
        <family val="3"/>
        <charset val="129"/>
        <scheme val="minor"/>
      </rPr>
      <t>(A/C principle of flying)</t>
    </r>
    <phoneticPr fontId="6" type="noConversion"/>
  </si>
  <si>
    <r>
      <t>항공기체</t>
    </r>
    <r>
      <rPr>
        <sz val="10"/>
        <color rgb="FF0000FF"/>
        <rFont val="맑은 고딕"/>
        <family val="3"/>
        <charset val="129"/>
        <scheme val="minor"/>
      </rPr>
      <t>(A/C airframe)</t>
    </r>
    <phoneticPr fontId="6" type="noConversion"/>
  </si>
  <si>
    <r>
      <t>항공왕복기관</t>
    </r>
    <r>
      <rPr>
        <sz val="10"/>
        <color rgb="FF0000FF"/>
        <rFont val="맑은 고딕"/>
        <family val="3"/>
        <charset val="129"/>
        <scheme val="minor"/>
      </rPr>
      <t>(A/C eciprocating engine)</t>
    </r>
    <phoneticPr fontId="6" type="noConversion"/>
  </si>
  <si>
    <t>대체과목</t>
    <phoneticPr fontId="6" type="noConversion"/>
  </si>
  <si>
    <r>
      <t>항공기관현장실습</t>
    </r>
    <r>
      <rPr>
        <sz val="10"/>
        <color rgb="FF0000FF"/>
        <rFont val="맑은 고딕"/>
        <family val="3"/>
        <charset val="129"/>
        <scheme val="minor"/>
      </rPr>
      <t>(A/C engine practice on site)</t>
    </r>
    <phoneticPr fontId="6" type="noConversion"/>
  </si>
  <si>
    <r>
      <t>항공 공ㆍ유압</t>
    </r>
    <r>
      <rPr>
        <sz val="10"/>
        <color rgb="FF0000FF"/>
        <rFont val="맑은 고딕"/>
        <family val="3"/>
        <charset val="129"/>
        <scheme val="minor"/>
      </rPr>
      <t>(A/C pneumatics)</t>
    </r>
    <phoneticPr fontId="6" type="noConversion"/>
  </si>
  <si>
    <r>
      <t>항공전기전자개론</t>
    </r>
    <r>
      <rPr>
        <sz val="10"/>
        <color rgb="FF0000FF"/>
        <rFont val="맑은 고딕"/>
        <family val="3"/>
        <charset val="129"/>
        <scheme val="minor"/>
      </rPr>
      <t>(A/C electrical &amp; electronics studies)</t>
    </r>
    <phoneticPr fontId="6" type="noConversion"/>
  </si>
  <si>
    <r>
      <t>한국전근대사</t>
    </r>
    <r>
      <rPr>
        <sz val="10"/>
        <color rgb="FF0000FF"/>
        <rFont val="맑은 고딕"/>
        <family val="3"/>
        <charset val="129"/>
        <scheme val="minor"/>
      </rPr>
      <t>(Korean history-before recent)</t>
    </r>
    <phoneticPr fontId="6" type="noConversion"/>
  </si>
  <si>
    <r>
      <t>항공역학실무</t>
    </r>
    <r>
      <rPr>
        <sz val="10"/>
        <color rgb="FF0000FF"/>
        <rFont val="맑은 고딕"/>
        <family val="3"/>
        <charset val="129"/>
        <scheme val="minor"/>
      </rPr>
      <t>(Aerodynamics)</t>
    </r>
    <phoneticPr fontId="6" type="noConversion"/>
  </si>
  <si>
    <r>
      <t>항공기체응용</t>
    </r>
    <r>
      <rPr>
        <sz val="10"/>
        <color rgb="FF0000FF"/>
        <rFont val="맑은 고딕"/>
        <family val="3"/>
        <charset val="129"/>
        <scheme val="minor"/>
      </rPr>
      <t>(Applying of A/C airframe)</t>
    </r>
    <phoneticPr fontId="6" type="noConversion"/>
  </si>
  <si>
    <r>
      <t>가스터빈기관</t>
    </r>
    <r>
      <rPr>
        <sz val="10"/>
        <color rgb="FF0000FF"/>
        <rFont val="맑은 고딕"/>
        <family val="3"/>
        <charset val="129"/>
        <scheme val="minor"/>
      </rPr>
      <t>(Gas turbine engine)</t>
    </r>
    <phoneticPr fontId="6" type="noConversion"/>
  </si>
  <si>
    <r>
      <t>한국근현대사</t>
    </r>
    <r>
      <rPr>
        <sz val="10"/>
        <color rgb="FF0000FF"/>
        <rFont val="맑은 고딕"/>
        <family val="3"/>
        <charset val="129"/>
        <scheme val="minor"/>
      </rPr>
      <t>(Korean history-recent present)</t>
    </r>
    <phoneticPr fontId="6" type="noConversion"/>
  </si>
  <si>
    <r>
      <t>항공계기전기장비</t>
    </r>
    <r>
      <rPr>
        <sz val="10"/>
        <color rgb="FF0000FF"/>
        <rFont val="맑은 고딕"/>
        <family val="3"/>
        <charset val="129"/>
        <scheme val="minor"/>
      </rPr>
      <t>(A/C instrument)
&amp; electrical)</t>
    </r>
    <phoneticPr fontId="6" type="noConversion"/>
  </si>
  <si>
    <r>
      <t>항공법규</t>
    </r>
    <r>
      <rPr>
        <sz val="10"/>
        <color rgb="FF0000FF"/>
        <rFont val="맑은 고딕"/>
        <family val="3"/>
        <charset val="129"/>
        <scheme val="minor"/>
      </rPr>
      <t>(Law of aviation)</t>
    </r>
    <phoneticPr fontId="6" type="noConversion"/>
  </si>
  <si>
    <r>
      <t>정비기술세미나</t>
    </r>
    <r>
      <rPr>
        <sz val="10"/>
        <color rgb="FF0000FF"/>
        <rFont val="맑은 고딕"/>
        <family val="3"/>
        <charset val="129"/>
        <scheme val="minor"/>
      </rPr>
      <t>(A/C maint' seminar)</t>
    </r>
    <phoneticPr fontId="6" type="noConversion"/>
  </si>
  <si>
    <r>
      <t>창의리더십</t>
    </r>
    <r>
      <rPr>
        <sz val="10"/>
        <color rgb="FF0000FF"/>
        <rFont val="맑은 고딕"/>
        <family val="3"/>
        <charset val="129"/>
        <scheme val="minor"/>
      </rPr>
      <t>(Creation to leadership)</t>
    </r>
    <phoneticPr fontId="6" type="noConversion"/>
  </si>
  <si>
    <r>
      <t>취업·창업준비실무</t>
    </r>
    <r>
      <rPr>
        <sz val="10"/>
        <color rgb="FF0000FF"/>
        <rFont val="맑은 고딕"/>
        <family val="3"/>
        <charset val="129"/>
        <scheme val="minor"/>
      </rPr>
      <t>(Practices of employment &amp; preparation for business start-up)</t>
    </r>
    <phoneticPr fontId="6" type="noConversion"/>
  </si>
  <si>
    <r>
      <t>비파괴검사개론</t>
    </r>
    <r>
      <rPr>
        <sz val="10"/>
        <color rgb="FF0000FF"/>
        <rFont val="맑은 고딕"/>
        <family val="3"/>
        <charset val="129"/>
        <scheme val="minor"/>
      </rPr>
      <t>(Concept of NDI studies)</t>
    </r>
    <phoneticPr fontId="6" type="noConversion"/>
  </si>
  <si>
    <r>
      <t>항공안전관리론</t>
    </r>
    <r>
      <rPr>
        <sz val="10"/>
        <color rgb="FF0000FF"/>
        <rFont val="맑은 고딕"/>
        <family val="3"/>
        <charset val="129"/>
        <scheme val="minor"/>
      </rPr>
      <t>(Concepts of safety management)</t>
    </r>
    <phoneticPr fontId="6" type="noConversion"/>
  </si>
  <si>
    <r>
      <t>항공품질관리론</t>
    </r>
    <r>
      <rPr>
        <sz val="10"/>
        <color rgb="FF0000FF"/>
        <rFont val="맑은 고딕"/>
        <family val="3"/>
        <charset val="129"/>
        <scheme val="minor"/>
      </rPr>
      <t>(Concepts of quality control)</t>
    </r>
    <phoneticPr fontId="6" type="noConversion"/>
  </si>
  <si>
    <t>학과명(전공명/과정명) : 군사학과/항공정비전공</t>
    <phoneticPr fontId="6" type="noConversion"/>
  </si>
  <si>
    <t>2018~2019 교육과정(2년제)</t>
    <phoneticPr fontId="9" type="noConversion"/>
  </si>
  <si>
    <t>2018~2019학년도 교육과정</t>
    <phoneticPr fontId="9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</si>
  <si>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6" type="noConversion"/>
  </si>
  <si>
    <r>
      <t xml:space="preserve">의사소통의 이해와 활용 </t>
    </r>
    <r>
      <rPr>
        <sz val="9"/>
        <color rgb="FF0000FF"/>
        <rFont val="맑은 고딕"/>
        <family val="3"/>
        <charset val="129"/>
        <scheme val="major"/>
      </rPr>
      <t>(Understanding of communication)</t>
    </r>
    <phoneticPr fontId="6" type="noConversion"/>
  </si>
  <si>
    <r>
      <t xml:space="preserve">의사소통능력 
</t>
    </r>
    <r>
      <rPr>
        <sz val="9"/>
        <color rgb="FF0000FF"/>
        <rFont val="맑은 고딕"/>
        <family val="3"/>
        <charset val="129"/>
        <scheme val="major"/>
      </rPr>
      <t>(Communication skill)</t>
    </r>
    <phoneticPr fontId="6" type="noConversion"/>
  </si>
  <si>
    <t xml:space="preserve"> 과목명칭 수정</t>
    <phoneticPr fontId="6" type="noConversion"/>
  </si>
  <si>
    <r>
      <t>영어기초</t>
    </r>
    <r>
      <rPr>
        <sz val="9"/>
        <color rgb="FF0000FF"/>
        <rFont val="맑은 고딕"/>
        <family val="3"/>
        <charset val="129"/>
        <scheme val="major"/>
      </rPr>
      <t xml:space="preserve"> (Basic of english)</t>
    </r>
    <phoneticPr fontId="6" type="noConversion"/>
  </si>
  <si>
    <t>과목신설 이수구분 변경(필수→선택)
(1-2학기로 조정)</t>
    <phoneticPr fontId="6" type="noConversion"/>
  </si>
  <si>
    <t>대학생활과 인성 Ⅰ</t>
    <phoneticPr fontId="6" type="noConversion"/>
  </si>
  <si>
    <r>
      <t>대학생활과 진로탐색</t>
    </r>
    <r>
      <rPr>
        <sz val="9"/>
        <color rgb="FF0000FF"/>
        <rFont val="맑은 고딕"/>
        <family val="3"/>
        <charset val="129"/>
        <scheme val="major"/>
      </rPr>
      <t>(Campus 
life &amp; course search)</t>
    </r>
    <phoneticPr fontId="6" type="noConversion"/>
  </si>
  <si>
    <t>과목명칭 수정</t>
    <phoneticPr fontId="6" type="noConversion"/>
  </si>
  <si>
    <r>
      <t>항공기기초실습</t>
    </r>
    <r>
      <rPr>
        <sz val="9"/>
        <color rgb="FF0000FF"/>
        <rFont val="맑은 고딕"/>
        <family val="3"/>
        <charset val="129"/>
        <scheme val="major"/>
      </rPr>
      <t xml:space="preserve"> (Pratice of A/C basics)</t>
    </r>
    <phoneticPr fontId="6" type="noConversion"/>
  </si>
  <si>
    <t>시수 감소</t>
    <phoneticPr fontId="6" type="noConversion"/>
  </si>
  <si>
    <t>전공·NCS 계</t>
    <phoneticPr fontId="6" type="noConversion"/>
  </si>
  <si>
    <t>전공
 ·
현장
중심</t>
    <phoneticPr fontId="6" type="noConversion"/>
  </si>
  <si>
    <t>전공
 ·
현장
중심</t>
    <phoneticPr fontId="6" type="noConversion"/>
  </si>
  <si>
    <t>필수</t>
    <phoneticPr fontId="9" type="noConversion"/>
  </si>
  <si>
    <r>
      <t xml:space="preserve">항공기체 </t>
    </r>
    <r>
      <rPr>
        <sz val="9"/>
        <color rgb="FF0000FF"/>
        <rFont val="맑은 고딕"/>
        <family val="3"/>
        <charset val="129"/>
        <scheme val="major"/>
      </rPr>
      <t>(A/C airframe)</t>
    </r>
    <phoneticPr fontId="6" type="noConversion"/>
  </si>
  <si>
    <r>
      <t>항공기체</t>
    </r>
    <r>
      <rPr>
        <sz val="9"/>
        <color rgb="FF0000FF"/>
        <rFont val="맑은 고딕"/>
        <family val="3"/>
        <charset val="129"/>
        <scheme val="major"/>
      </rPr>
      <t xml:space="preserve"> (A/C airframe)</t>
    </r>
    <phoneticPr fontId="6" type="noConversion"/>
  </si>
  <si>
    <r>
      <t>항공왕복기관</t>
    </r>
    <r>
      <rPr>
        <sz val="9"/>
        <color rgb="FF0000FF"/>
        <rFont val="맑은 고딕"/>
        <family val="3"/>
        <charset val="129"/>
        <scheme val="major"/>
      </rPr>
      <t xml:space="preserve"> (Reciprocating
 engine)</t>
    </r>
    <phoneticPr fontId="6" type="noConversion"/>
  </si>
  <si>
    <r>
      <t>항공왕복기관</t>
    </r>
    <r>
      <rPr>
        <sz val="9"/>
        <color rgb="FF0000FF"/>
        <rFont val="맑은 고딕"/>
        <family val="3"/>
        <charset val="129"/>
        <scheme val="major"/>
      </rPr>
      <t>(A/C reciprocating engine)</t>
    </r>
    <phoneticPr fontId="6" type="noConversion"/>
  </si>
  <si>
    <r>
      <t xml:space="preserve">항공정비관리실무
</t>
    </r>
    <r>
      <rPr>
        <sz val="9"/>
        <color rgb="FF0000FF"/>
        <rFont val="맑은 고딕"/>
        <family val="3"/>
        <charset val="129"/>
        <scheme val="major"/>
      </rPr>
      <t>(A/C maint' control)</t>
    </r>
    <phoneticPr fontId="6" type="noConversion"/>
  </si>
  <si>
    <t>과목폐지</t>
    <phoneticPr fontId="6" type="noConversion"/>
  </si>
  <si>
    <r>
      <t xml:space="preserve">비행원리실무 </t>
    </r>
    <r>
      <rPr>
        <sz val="9"/>
        <color rgb="FF0000FF"/>
        <rFont val="맑은 고딕"/>
        <family val="3"/>
        <charset val="129"/>
        <scheme val="major"/>
      </rPr>
      <t>(Principle of flying)</t>
    </r>
    <phoneticPr fontId="6" type="noConversion"/>
  </si>
  <si>
    <r>
      <t>비행기역학</t>
    </r>
    <r>
      <rPr>
        <sz val="9"/>
        <color rgb="FF0000FF"/>
        <rFont val="맑은 고딕"/>
        <family val="3"/>
        <charset val="129"/>
        <scheme val="major"/>
      </rPr>
      <t>(A/C principle of flying)</t>
    </r>
    <phoneticPr fontId="6" type="noConversion"/>
  </si>
  <si>
    <t>과목명칭 수정/시수증가</t>
    <phoneticPr fontId="6" type="noConversion"/>
  </si>
  <si>
    <r>
      <t>항공전기전자</t>
    </r>
    <r>
      <rPr>
        <sz val="9"/>
        <color rgb="FF0000FF"/>
        <rFont val="맑은 고딕"/>
        <family val="3"/>
        <charset val="129"/>
        <scheme val="major"/>
      </rPr>
      <t xml:space="preserve"> (A/C elect' &amp; 
electronic) </t>
    </r>
    <phoneticPr fontId="6" type="noConversion"/>
  </si>
  <si>
    <r>
      <t xml:space="preserve">항공전기전자개론
</t>
    </r>
    <r>
      <rPr>
        <sz val="9"/>
        <color rgb="FF0000FF"/>
        <rFont val="맑은 고딕"/>
        <family val="3"/>
        <charset val="129"/>
        <scheme val="major"/>
      </rPr>
      <t>(A/C electrical &amp; 
electronics studies)</t>
    </r>
    <phoneticPr fontId="6" type="noConversion"/>
  </si>
  <si>
    <r>
      <t>항공 공∙유압</t>
    </r>
    <r>
      <rPr>
        <sz val="9"/>
        <color rgb="FF0000FF"/>
        <rFont val="맑은 고딕"/>
        <family val="3"/>
        <charset val="129"/>
        <scheme val="major"/>
      </rPr>
      <t xml:space="preserve"> (A/C pneumatics)</t>
    </r>
    <phoneticPr fontId="6" type="noConversion"/>
  </si>
  <si>
    <r>
      <t xml:space="preserve">항공 공∙유압 </t>
    </r>
    <r>
      <rPr>
        <sz val="9"/>
        <color rgb="FF0000FF"/>
        <rFont val="맑은 고딕"/>
        <family val="3"/>
        <charset val="129"/>
        <scheme val="major"/>
      </rPr>
      <t>(A/C pneumatics)</t>
    </r>
    <phoneticPr fontId="6" type="noConversion"/>
  </si>
  <si>
    <r>
      <t>한국사실무</t>
    </r>
    <r>
      <rPr>
        <sz val="9"/>
        <color rgb="FF0000FF"/>
        <rFont val="맑은 고딕"/>
        <family val="3"/>
        <charset val="129"/>
        <scheme val="major"/>
      </rPr>
      <t xml:space="preserve"> (History of korea</t>
    </r>
    <r>
      <rPr>
        <sz val="9"/>
        <color indexed="8"/>
        <rFont val="맑은 고딕"/>
        <family val="3"/>
        <charset val="129"/>
        <scheme val="major"/>
      </rPr>
      <t>)</t>
    </r>
    <phoneticPr fontId="6" type="noConversion"/>
  </si>
  <si>
    <r>
      <t>한국전근대사</t>
    </r>
    <r>
      <rPr>
        <sz val="9"/>
        <color rgb="FF0000FF"/>
        <rFont val="맑은 고딕"/>
        <family val="3"/>
        <charset val="129"/>
        <scheme val="major"/>
      </rPr>
      <t>(Korean history-before recent)</t>
    </r>
    <phoneticPr fontId="6" type="noConversion"/>
  </si>
  <si>
    <t>학기 계</t>
    <phoneticPr fontId="6" type="noConversion"/>
  </si>
  <si>
    <r>
      <t>자료해석실무</t>
    </r>
    <r>
      <rPr>
        <sz val="8"/>
        <color rgb="FF0000FF"/>
        <rFont val="맑은 고딕"/>
        <family val="3"/>
        <charset val="129"/>
        <scheme val="major"/>
      </rPr>
      <t xml:space="preserve"> (Analysis of data
 &amp; materials)</t>
    </r>
    <phoneticPr fontId="6" type="noConversion"/>
  </si>
  <si>
    <r>
      <t>자료해석</t>
    </r>
    <r>
      <rPr>
        <sz val="9"/>
        <color rgb="FF0000FF"/>
        <rFont val="맑은 고딕"/>
        <family val="3"/>
        <charset val="129"/>
        <scheme val="major"/>
      </rPr>
      <t>(Interpret
 the data-executive)</t>
    </r>
    <phoneticPr fontId="6" type="noConversion"/>
  </si>
  <si>
    <t>대학생활과 인성 Ⅱ</t>
    <phoneticPr fontId="6" type="noConversion"/>
  </si>
  <si>
    <t>과목 폐지</t>
    <phoneticPr fontId="6" type="noConversion"/>
  </si>
  <si>
    <r>
      <t>영어기초</t>
    </r>
    <r>
      <rPr>
        <sz val="9"/>
        <color rgb="FF0000FF"/>
        <rFont val="맑은 고딕"/>
        <family val="3"/>
        <charset val="129"/>
        <scheme val="major"/>
      </rPr>
      <t>(Basic of english)</t>
    </r>
    <phoneticPr fontId="6" type="noConversion"/>
  </si>
  <si>
    <t>1학기에서 이전</t>
    <phoneticPr fontId="6" type="noConversion"/>
  </si>
  <si>
    <t>전공
 ·
NCS</t>
    <phoneticPr fontId="6" type="noConversion"/>
  </si>
  <si>
    <r>
      <t>항공기기체응용실습</t>
    </r>
    <r>
      <rPr>
        <sz val="9"/>
        <color rgb="FF0000FF"/>
        <rFont val="맑은 고딕"/>
        <family val="3"/>
        <charset val="129"/>
        <scheme val="major"/>
      </rPr>
      <t xml:space="preserve"> (Pratice of airframe applying)</t>
    </r>
    <phoneticPr fontId="6" type="noConversion"/>
  </si>
  <si>
    <r>
      <t xml:space="preserve">항공기기체실습 </t>
    </r>
    <r>
      <rPr>
        <sz val="9"/>
        <color rgb="FF0000FF"/>
        <rFont val="맑은 고딕"/>
        <family val="3"/>
        <charset val="129"/>
        <scheme val="major"/>
      </rPr>
      <t>(A/C pratice of airframe)</t>
    </r>
    <phoneticPr fontId="6" type="noConversion"/>
  </si>
  <si>
    <t>명칭수정/시수감소</t>
    <phoneticPr fontId="6" type="noConversion"/>
  </si>
  <si>
    <r>
      <t>항공장비응용실습</t>
    </r>
    <r>
      <rPr>
        <sz val="9"/>
        <color rgb="FF0000FF"/>
        <rFont val="맑은 고딕"/>
        <family val="3"/>
        <charset val="129"/>
        <scheme val="major"/>
      </rPr>
      <t xml:space="preserve"> (Practice of A/C equipments)</t>
    </r>
    <phoneticPr fontId="6" type="noConversion"/>
  </si>
  <si>
    <r>
      <t xml:space="preserve">항공기전자실습 </t>
    </r>
    <r>
      <rPr>
        <sz val="9"/>
        <color rgb="FF0000FF"/>
        <rFont val="맑은 고딕"/>
        <family val="3"/>
        <charset val="129"/>
        <scheme val="major"/>
      </rPr>
      <t>(A/C electrical  practice)</t>
    </r>
    <phoneticPr fontId="6" type="noConversion"/>
  </si>
  <si>
    <r>
      <t>항공기체응용</t>
    </r>
    <r>
      <rPr>
        <sz val="9"/>
        <color rgb="FF0000FF"/>
        <rFont val="맑은 고딕"/>
        <family val="3"/>
        <charset val="129"/>
        <scheme val="major"/>
      </rPr>
      <t xml:space="preserve"> (Applying of A/C airframe)</t>
    </r>
    <phoneticPr fontId="6" type="noConversion"/>
  </si>
  <si>
    <r>
      <t>항공기체응용</t>
    </r>
    <r>
      <rPr>
        <sz val="9"/>
        <color rgb="FF0000FF"/>
        <rFont val="맑은 고딕"/>
        <family val="3"/>
        <charset val="129"/>
        <scheme val="major"/>
      </rPr>
      <t xml:space="preserve"> (Applying 
of A/C airframe)</t>
    </r>
    <phoneticPr fontId="6" type="noConversion"/>
  </si>
  <si>
    <r>
      <t>항공역학실무</t>
    </r>
    <r>
      <rPr>
        <sz val="9"/>
        <color rgb="FF0000FF"/>
        <rFont val="맑은 고딕"/>
        <family val="3"/>
        <charset val="129"/>
        <scheme val="major"/>
      </rPr>
      <t xml:space="preserve"> (Aerodynamics)</t>
    </r>
    <phoneticPr fontId="6" type="noConversion"/>
  </si>
  <si>
    <t>이론시수변경</t>
    <phoneticPr fontId="6" type="noConversion"/>
  </si>
  <si>
    <r>
      <t>항공계기</t>
    </r>
    <r>
      <rPr>
        <sz val="9"/>
        <color rgb="FF0000FF"/>
        <rFont val="맑은 고딕"/>
        <family val="3"/>
        <charset val="129"/>
        <scheme val="major"/>
      </rPr>
      <t xml:space="preserve"> (A/C instument)</t>
    </r>
    <phoneticPr fontId="6" type="noConversion"/>
  </si>
  <si>
    <t>2학년 1학기로 조정</t>
    <phoneticPr fontId="6" type="noConversion"/>
  </si>
  <si>
    <r>
      <t xml:space="preserve">가스터빈기관 </t>
    </r>
    <r>
      <rPr>
        <sz val="9"/>
        <color rgb="FF0000FF"/>
        <rFont val="맑은 고딕"/>
        <family val="3"/>
        <charset val="129"/>
        <scheme val="major"/>
      </rPr>
      <t>(Gas turbine engine)</t>
    </r>
    <phoneticPr fontId="6" type="noConversion"/>
  </si>
  <si>
    <r>
      <t>가스터빈기관</t>
    </r>
    <r>
      <rPr>
        <sz val="9"/>
        <color rgb="FF0000FF"/>
        <rFont val="맑은 고딕"/>
        <family val="3"/>
        <charset val="129"/>
        <scheme val="major"/>
      </rPr>
      <t>(Gas turbine
 engine</t>
    </r>
    <r>
      <rPr>
        <sz val="9"/>
        <color indexed="8"/>
        <rFont val="맑은 고딕"/>
        <family val="3"/>
        <charset val="129"/>
        <scheme val="major"/>
      </rPr>
      <t>)</t>
    </r>
    <phoneticPr fontId="6" type="noConversion"/>
  </si>
  <si>
    <r>
      <t>한국사 실무응용</t>
    </r>
    <r>
      <rPr>
        <sz val="9"/>
        <color rgb="FF0000FF"/>
        <rFont val="맑은 고딕"/>
        <family val="3"/>
        <charset val="129"/>
        <scheme val="major"/>
      </rPr>
      <t>(Practice 
of engine job site)</t>
    </r>
    <phoneticPr fontId="6" type="noConversion"/>
  </si>
  <si>
    <r>
      <t>한국근현대사</t>
    </r>
    <r>
      <rPr>
        <sz val="9"/>
        <color rgb="FF0000FF"/>
        <rFont val="맑은 고딕"/>
        <family val="3"/>
        <charset val="129"/>
        <scheme val="major"/>
      </rPr>
      <t>(Korean 
history-recent present)</t>
    </r>
    <phoneticPr fontId="6" type="noConversion"/>
  </si>
  <si>
    <r>
      <t>영어응용</t>
    </r>
    <r>
      <rPr>
        <sz val="9"/>
        <color rgb="FF0000FF"/>
        <rFont val="맑은 고딕"/>
        <family val="3"/>
        <charset val="129"/>
        <scheme val="major"/>
      </rPr>
      <t xml:space="preserve"> (Applying of english)</t>
    </r>
    <phoneticPr fontId="6" type="noConversion"/>
  </si>
  <si>
    <r>
      <t>자료해석응용</t>
    </r>
    <r>
      <rPr>
        <sz val="9"/>
        <color rgb="FF0000FF"/>
        <rFont val="맑은 고딕"/>
        <family val="3"/>
        <charset val="129"/>
        <scheme val="major"/>
      </rPr>
      <t xml:space="preserve"> (Applying of data &amp; materials analysis)</t>
    </r>
    <phoneticPr fontId="6" type="noConversion"/>
  </si>
  <si>
    <r>
      <t>언어논리</t>
    </r>
    <r>
      <rPr>
        <sz val="9"/>
        <color rgb="FF0000FF"/>
        <rFont val="맑은 고딕"/>
        <family val="3"/>
        <charset val="129"/>
        <scheme val="major"/>
      </rPr>
      <t>(Language logic-executive)</t>
    </r>
    <phoneticPr fontId="6" type="noConversion"/>
  </si>
  <si>
    <t>과목 변경</t>
    <phoneticPr fontId="6" type="noConversion"/>
  </si>
  <si>
    <r>
      <t>영어응용</t>
    </r>
    <r>
      <rPr>
        <sz val="9"/>
        <color rgb="FF0000FF"/>
        <rFont val="맑은 고딕"/>
        <family val="3"/>
        <charset val="129"/>
        <scheme val="major"/>
      </rPr>
      <t>(Appllied english)</t>
    </r>
    <phoneticPr fontId="6" type="noConversion"/>
  </si>
  <si>
    <t>1학년 2학기에서 이전</t>
    <phoneticPr fontId="6" type="noConversion"/>
  </si>
  <si>
    <r>
      <t>항공기계통실습</t>
    </r>
    <r>
      <rPr>
        <sz val="9"/>
        <color rgb="FF0000FF"/>
        <rFont val="맑은 고딕"/>
        <family val="3"/>
        <charset val="129"/>
        <scheme val="major"/>
      </rPr>
      <t xml:space="preserve"> (Practice of
 A/C systems)</t>
    </r>
    <phoneticPr fontId="6" type="noConversion"/>
  </si>
  <si>
    <r>
      <t>항공기전자응용실습</t>
    </r>
    <r>
      <rPr>
        <sz val="9"/>
        <color rgb="FF0000FF"/>
        <rFont val="맑은 고딕"/>
        <family val="3"/>
        <charset val="129"/>
        <scheme val="major"/>
      </rPr>
      <t xml:space="preserve"> (A/C electrical applying  practice)</t>
    </r>
    <phoneticPr fontId="6" type="noConversion"/>
  </si>
  <si>
    <t>명칭 수정 및 시수 감소</t>
    <phoneticPr fontId="6" type="noConversion"/>
  </si>
  <si>
    <r>
      <t>항공기기체수리실습</t>
    </r>
    <r>
      <rPr>
        <sz val="9"/>
        <color rgb="FF0000FF"/>
        <rFont val="맑은 고딕"/>
        <family val="3"/>
        <charset val="129"/>
        <scheme val="major"/>
      </rPr>
      <t xml:space="preserve"> (Practice of airframe repair)</t>
    </r>
    <phoneticPr fontId="6" type="noConversion"/>
  </si>
  <si>
    <r>
      <t>항공기기체응용실습</t>
    </r>
    <r>
      <rPr>
        <sz val="9"/>
        <color rgb="FF0000FF"/>
        <rFont val="맑은 고딕"/>
        <family val="3"/>
        <charset val="129"/>
        <scheme val="major"/>
      </rPr>
      <t>(A/C airframe repair  practice)</t>
    </r>
    <phoneticPr fontId="6" type="noConversion"/>
  </si>
  <si>
    <r>
      <t>항공기기관실습</t>
    </r>
    <r>
      <rPr>
        <sz val="9"/>
        <color rgb="FF0000FF"/>
        <rFont val="맑은 고딕"/>
        <family val="3"/>
        <charset val="129"/>
        <scheme val="major"/>
      </rPr>
      <t>(A/C engine
 practice)</t>
    </r>
    <phoneticPr fontId="6" type="noConversion"/>
  </si>
  <si>
    <t>과목 신설</t>
    <phoneticPr fontId="6" type="noConversion"/>
  </si>
  <si>
    <r>
      <t xml:space="preserve">항공법규 </t>
    </r>
    <r>
      <rPr>
        <sz val="9"/>
        <color rgb="FF0000FF"/>
        <rFont val="맑은 고딕"/>
        <family val="3"/>
        <charset val="129"/>
        <scheme val="major"/>
      </rPr>
      <t>(Law of aviation)</t>
    </r>
    <phoneticPr fontId="6" type="noConversion"/>
  </si>
  <si>
    <r>
      <t>항공법규</t>
    </r>
    <r>
      <rPr>
        <sz val="9"/>
        <color rgb="FF0000FF"/>
        <rFont val="맑은 고딕"/>
        <family val="3"/>
        <charset val="129"/>
        <scheme val="major"/>
      </rPr>
      <t xml:space="preserve"> (Law of aviation)</t>
    </r>
    <phoneticPr fontId="6" type="noConversion"/>
  </si>
  <si>
    <r>
      <t>정비기술세미나</t>
    </r>
    <r>
      <rPr>
        <sz val="9"/>
        <color rgb="FF0000FF"/>
        <rFont val="맑은 고딕"/>
        <family val="3"/>
        <charset val="129"/>
        <scheme val="major"/>
      </rPr>
      <t xml:space="preserve"> (Seminar of maint' technical)</t>
    </r>
    <phoneticPr fontId="6" type="noConversion"/>
  </si>
  <si>
    <t>학점 감소</t>
    <phoneticPr fontId="6" type="noConversion"/>
  </si>
  <si>
    <r>
      <t>리더십</t>
    </r>
    <r>
      <rPr>
        <sz val="9"/>
        <color rgb="FF0000FF"/>
        <rFont val="맑은 고딕"/>
        <family val="3"/>
        <charset val="129"/>
        <scheme val="major"/>
      </rPr>
      <t xml:space="preserve"> (Leadership)</t>
    </r>
    <phoneticPr fontId="6" type="noConversion"/>
  </si>
  <si>
    <t>2학년 2학기로 조정</t>
    <phoneticPr fontId="6" type="noConversion"/>
  </si>
  <si>
    <t>취업∙창업준비실무Ⅰ</t>
    <phoneticPr fontId="6" type="noConversion"/>
  </si>
  <si>
    <r>
      <t>항공통신항법</t>
    </r>
    <r>
      <rPr>
        <sz val="9"/>
        <color rgb="FF0000FF"/>
        <rFont val="맑은 고딕"/>
        <family val="3"/>
        <charset val="129"/>
        <scheme val="major"/>
      </rPr>
      <t xml:space="preserve"> (A/C comm' 
&amp; navigation)</t>
    </r>
    <phoneticPr fontId="6" type="noConversion"/>
  </si>
  <si>
    <r>
      <t>항공계기전기장비</t>
    </r>
    <r>
      <rPr>
        <sz val="9"/>
        <color rgb="FF0000FF"/>
        <rFont val="맑은 고딕"/>
        <family val="3"/>
        <charset val="129"/>
        <scheme val="major"/>
      </rPr>
      <t>(A/C
 instrument &amp; electrical)</t>
    </r>
    <phoneticPr fontId="6" type="noConversion"/>
  </si>
  <si>
    <r>
      <t>4차산업혁명의 이해</t>
    </r>
    <r>
      <rPr>
        <sz val="9"/>
        <color rgb="FF0000FF"/>
        <rFont val="맑은 고딕"/>
        <family val="3"/>
        <charset val="129"/>
        <scheme val="major"/>
      </rPr>
      <t>(Understanding 
of 4th industrial revolution)</t>
    </r>
    <phoneticPr fontId="6" type="noConversion"/>
  </si>
  <si>
    <r>
      <t>항공기기관응용실습</t>
    </r>
    <r>
      <rPr>
        <sz val="9"/>
        <color rgb="FF0000FF"/>
        <rFont val="맑은 고딕"/>
        <family val="3"/>
        <charset val="129"/>
        <scheme val="major"/>
      </rPr>
      <t>(A/C 
engine applying practice)</t>
    </r>
    <phoneticPr fontId="6" type="noConversion"/>
  </si>
  <si>
    <t>전공 
·
현장
중심</t>
    <phoneticPr fontId="6" type="noConversion"/>
  </si>
  <si>
    <t xml:space="preserve"> 이수구분 변경으로 인한 과목폐지</t>
    <phoneticPr fontId="6" type="noConversion"/>
  </si>
  <si>
    <r>
      <t>항공기관현장실습</t>
    </r>
    <r>
      <rPr>
        <sz val="9"/>
        <color rgb="FF0000FF"/>
        <rFont val="맑은 고딕"/>
        <family val="3"/>
        <charset val="129"/>
        <scheme val="major"/>
      </rPr>
      <t>(A/C engine
 practice on site)</t>
    </r>
    <phoneticPr fontId="6" type="noConversion"/>
  </si>
  <si>
    <r>
      <t>항공기관현장실습</t>
    </r>
    <r>
      <rPr>
        <sz val="9"/>
        <color rgb="FF0000FF"/>
        <rFont val="맑은 고딕"/>
        <family val="3"/>
        <charset val="129"/>
        <scheme val="major"/>
      </rPr>
      <t>(A/C engine 
practice on site)</t>
    </r>
    <phoneticPr fontId="6" type="noConversion"/>
  </si>
  <si>
    <t>취업∙창업준비실무Ⅱ</t>
    <phoneticPr fontId="6" type="noConversion"/>
  </si>
  <si>
    <r>
      <t>취업∙창업준비실무</t>
    </r>
    <r>
      <rPr>
        <sz val="9"/>
        <color rgb="FF0000FF"/>
        <rFont val="맑은 고딕"/>
        <family val="3"/>
        <charset val="129"/>
        <scheme val="major"/>
      </rPr>
      <t>(Practices of 
employment &amp; preparation 
for business start-up)</t>
    </r>
    <phoneticPr fontId="6" type="noConversion"/>
  </si>
  <si>
    <r>
      <t>비파괴검사개론</t>
    </r>
    <r>
      <rPr>
        <sz val="9"/>
        <color rgb="FF0000FF"/>
        <rFont val="맑은 고딕"/>
        <family val="3"/>
        <charset val="129"/>
        <scheme val="major"/>
      </rPr>
      <t xml:space="preserve"> (Concepts of NDI)</t>
    </r>
    <phoneticPr fontId="6" type="noConversion"/>
  </si>
  <si>
    <t>실습시수변경</t>
    <phoneticPr fontId="6" type="noConversion"/>
  </si>
  <si>
    <r>
      <t>항공안전관리론</t>
    </r>
    <r>
      <rPr>
        <sz val="9"/>
        <color rgb="FF0000FF"/>
        <rFont val="맑은 고딕"/>
        <family val="3"/>
        <charset val="129"/>
        <scheme val="major"/>
      </rPr>
      <t xml:space="preserve"> (Concepts of
 safety management)</t>
    </r>
    <phoneticPr fontId="6" type="noConversion"/>
  </si>
  <si>
    <r>
      <t xml:space="preserve">항공품질관리론 </t>
    </r>
    <r>
      <rPr>
        <sz val="9"/>
        <color rgb="FF0000FF"/>
        <rFont val="맑은 고딕"/>
        <family val="3"/>
        <charset val="129"/>
        <scheme val="major"/>
      </rPr>
      <t>(Concepts of
 quality control)</t>
    </r>
    <phoneticPr fontId="6" type="noConversion"/>
  </si>
  <si>
    <r>
      <t>항공무기체계</t>
    </r>
    <r>
      <rPr>
        <sz val="9"/>
        <color rgb="FF0000FF"/>
        <rFont val="맑은 고딕"/>
        <family val="3"/>
        <charset val="129"/>
        <scheme val="major"/>
      </rPr>
      <t xml:space="preserve"> (Aviation 
weapons system)</t>
    </r>
    <phoneticPr fontId="6" type="noConversion"/>
  </si>
  <si>
    <r>
      <t xml:space="preserve">정비기술세미나응용 </t>
    </r>
    <r>
      <rPr>
        <sz val="9"/>
        <color rgb="FF0000FF"/>
        <rFont val="맑은 고딕"/>
        <family val="3"/>
        <charset val="129"/>
        <scheme val="major"/>
      </rPr>
      <t>(Seminar 
of maint' technical applying)</t>
    </r>
    <phoneticPr fontId="6" type="noConversion"/>
  </si>
  <si>
    <r>
      <t>창의리더십</t>
    </r>
    <r>
      <rPr>
        <sz val="9"/>
        <color rgb="FF0000FF"/>
        <rFont val="맑은 고딕"/>
        <family val="3"/>
        <charset val="129"/>
        <scheme val="major"/>
      </rPr>
      <t>(Creation 
to leadership)</t>
    </r>
    <phoneticPr fontId="6" type="noConversion"/>
  </si>
  <si>
    <t>2학년 1학기에서 이전</t>
    <phoneticPr fontId="6" type="noConversion"/>
  </si>
  <si>
    <t>전쟁사 (History of war)</t>
    <phoneticPr fontId="6" type="noConversion"/>
  </si>
  <si>
    <t>항공기술영어 (Aviation english)</t>
    <phoneticPr fontId="6" type="noConversion"/>
  </si>
  <si>
    <t>2018~2019 학년도 교육과정</t>
    <phoneticPr fontId="9" type="noConversion"/>
  </si>
  <si>
    <t>전공필수 개설학점</t>
    <phoneticPr fontId="6" type="noConversion"/>
  </si>
  <si>
    <t>계</t>
    <phoneticPr fontId="9" type="noConversion"/>
  </si>
  <si>
    <t>총 개설학점 계</t>
    <phoneticPr fontId="9" type="noConversion"/>
  </si>
  <si>
    <t>전공·
NCS 과목수</t>
    <phoneticPr fontId="6" type="noConversion"/>
  </si>
  <si>
    <t>전체 과목수</t>
    <phoneticPr fontId="9" type="noConversion"/>
  </si>
  <si>
    <t>인재양성유형명 : 육군부사관유형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</si>
</sst>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10"/>
      <name val="맑은 고딕"/>
      <family val="3"/>
      <charset val="129"/>
    </font>
    <font>
      <sz val="9"/>
      <color indexed="8"/>
      <name val="맑은 고딕"/>
      <family val="3"/>
      <charset val="129"/>
    </font>
    <font>
      <sz val="6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10"/>
      <color indexed="8"/>
      <name val="맑은 고딕"/>
      <family val="3"/>
      <charset val="129"/>
      <scheme val="major"/>
    </font>
    <font>
      <sz val="8.1"/>
      <color indexed="8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8"/>
      <color indexed="8"/>
      <name val="맑은 고딕"/>
      <family val="3"/>
      <charset val="129"/>
      <scheme val="major"/>
    </font>
    <font>
      <sz val="8"/>
      <color rgb="FF0000FF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otted">
        <color indexed="64"/>
      </right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</borders>
  <cellStyleXfs count="10">
    <xf numFmtId="0" fontId="0" fillId="0" borderId="0"/>
    <xf numFmtId="0" fontId="5" fillId="0" borderId="0"/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57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8">
      <alignment vertical="center"/>
    </xf>
    <xf numFmtId="0" fontId="10" fillId="0" borderId="18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0" fontId="14" fillId="0" borderId="9" xfId="5" applyFont="1" applyBorder="1" applyAlignment="1">
      <alignment horizontal="center" vertical="center"/>
    </xf>
    <xf numFmtId="0" fontId="14" fillId="6" borderId="9" xfId="5" applyFont="1" applyFill="1" applyBorder="1" applyAlignment="1">
      <alignment horizontal="center" vertical="center"/>
    </xf>
    <xf numFmtId="0" fontId="14" fillId="6" borderId="14" xfId="5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21" fillId="0" borderId="5" xfId="6" applyFont="1" applyFill="1" applyBorder="1" applyAlignment="1">
      <alignment horizontal="center" vertical="center" wrapText="1"/>
    </xf>
    <xf numFmtId="0" fontId="21" fillId="0" borderId="6" xfId="6" applyFont="1" applyFill="1" applyBorder="1" applyAlignment="1">
      <alignment horizontal="center" vertical="center" wrapText="1"/>
    </xf>
    <xf numFmtId="0" fontId="21" fillId="0" borderId="7" xfId="6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0" fontId="22" fillId="0" borderId="5" xfId="6" applyFont="1" applyBorder="1" applyAlignment="1">
      <alignment horizontal="center" vertical="center"/>
    </xf>
    <xf numFmtId="0" fontId="22" fillId="0" borderId="7" xfId="6" applyFont="1" applyBorder="1" applyAlignment="1">
      <alignment horizontal="center" vertical="center"/>
    </xf>
    <xf numFmtId="0" fontId="22" fillId="0" borderId="6" xfId="6" applyFont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23" fillId="0" borderId="15" xfId="6" applyFont="1" applyFill="1" applyBorder="1" applyAlignment="1">
      <alignment horizontal="center" vertical="center" wrapText="1"/>
    </xf>
    <xf numFmtId="0" fontId="23" fillId="0" borderId="16" xfId="6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/>
    </xf>
    <xf numFmtId="0" fontId="22" fillId="0" borderId="9" xfId="6" applyFont="1" applyBorder="1" applyAlignment="1">
      <alignment horizontal="center" vertical="center"/>
    </xf>
    <xf numFmtId="0" fontId="17" fillId="0" borderId="5" xfId="0" applyFont="1" applyFill="1" applyBorder="1" applyAlignment="1">
      <alignment vertical="center" wrapText="1"/>
    </xf>
    <xf numFmtId="0" fontId="22" fillId="0" borderId="15" xfId="6" applyFont="1" applyBorder="1" applyAlignment="1">
      <alignment horizontal="center" vertical="center"/>
    </xf>
    <xf numFmtId="0" fontId="21" fillId="0" borderId="15" xfId="6" applyFont="1" applyFill="1" applyBorder="1" applyAlignment="1">
      <alignment horizontal="center" vertical="center" wrapText="1"/>
    </xf>
    <xf numFmtId="0" fontId="24" fillId="0" borderId="0" xfId="8" applyFont="1">
      <alignment vertical="center"/>
    </xf>
    <xf numFmtId="0" fontId="17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21" fillId="0" borderId="8" xfId="6" applyFont="1" applyFill="1" applyBorder="1" applyAlignment="1">
      <alignment horizontal="center" vertical="center" wrapText="1"/>
    </xf>
    <xf numFmtId="0" fontId="23" fillId="0" borderId="17" xfId="6" applyFont="1" applyFill="1" applyBorder="1" applyAlignment="1">
      <alignment horizontal="center" vertical="center" wrapText="1"/>
    </xf>
    <xf numFmtId="0" fontId="22" fillId="0" borderId="5" xfId="6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1" fillId="0" borderId="5" xfId="6" quotePrefix="1" applyFont="1" applyFill="1" applyBorder="1" applyAlignment="1">
      <alignment horizontal="center" vertical="center" shrinkToFit="1"/>
    </xf>
    <xf numFmtId="0" fontId="13" fillId="2" borderId="9" xfId="4" applyFont="1" applyFill="1" applyBorder="1">
      <alignment vertical="center"/>
    </xf>
    <xf numFmtId="0" fontId="26" fillId="6" borderId="9" xfId="4" applyFont="1" applyFill="1" applyBorder="1">
      <alignment vertical="center"/>
    </xf>
    <xf numFmtId="0" fontId="12" fillId="2" borderId="9" xfId="4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5" xfId="6" applyFont="1" applyFill="1" applyBorder="1" applyAlignment="1">
      <alignment horizontal="center" vertical="center" wrapText="1"/>
    </xf>
    <xf numFmtId="0" fontId="20" fillId="0" borderId="8" xfId="6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2" fillId="6" borderId="20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4" fillId="6" borderId="5" xfId="4" applyFont="1" applyFill="1" applyBorder="1" applyAlignment="1">
      <alignment horizontal="center" vertical="center"/>
    </xf>
    <xf numFmtId="0" fontId="12" fillId="0" borderId="9" xfId="5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2" fillId="2" borderId="5" xfId="4" applyFont="1" applyFill="1" applyBorder="1" applyAlignment="1">
      <alignment horizontal="center" vertical="center"/>
    </xf>
    <xf numFmtId="0" fontId="14" fillId="6" borderId="5" xfId="4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left" vertical="center" wrapText="1"/>
    </xf>
    <xf numFmtId="0" fontId="22" fillId="4" borderId="5" xfId="0" applyFont="1" applyFill="1" applyBorder="1" applyAlignment="1">
      <alignment horizontal="left" vertical="center" wrapText="1"/>
    </xf>
    <xf numFmtId="0" fontId="22" fillId="5" borderId="5" xfId="6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vertical="center" wrapText="1"/>
    </xf>
    <xf numFmtId="0" fontId="33" fillId="2" borderId="12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22" fillId="4" borderId="15" xfId="0" applyFont="1" applyFill="1" applyBorder="1" applyAlignment="1">
      <alignment horizontal="left" vertical="center" wrapText="1"/>
    </xf>
    <xf numFmtId="0" fontId="33" fillId="2" borderId="5" xfId="0" applyFont="1" applyFill="1" applyBorder="1" applyAlignment="1">
      <alignment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22" fillId="0" borderId="20" xfId="6" applyFont="1" applyBorder="1" applyAlignment="1">
      <alignment horizontal="center" vertical="center"/>
    </xf>
    <xf numFmtId="0" fontId="21" fillId="0" borderId="20" xfId="6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21" fillId="0" borderId="36" xfId="6" applyFont="1" applyFill="1" applyBorder="1" applyAlignment="1">
      <alignment horizontal="center" vertical="center" wrapText="1"/>
    </xf>
    <xf numFmtId="0" fontId="12" fillId="2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4" fillId="6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7" borderId="5" xfId="4" applyFont="1" applyFill="1" applyBorder="1" applyAlignment="1">
      <alignment horizontal="center" vertical="center" shrinkToFit="1"/>
    </xf>
    <xf numFmtId="0" fontId="12" fillId="7" borderId="5" xfId="4" applyFont="1" applyFill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/>
    </xf>
    <xf numFmtId="0" fontId="12" fillId="0" borderId="38" xfId="4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4" fillId="6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2" fillId="0" borderId="9" xfId="5" applyFont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6" borderId="20" xfId="4" applyFont="1" applyFill="1" applyBorder="1" applyAlignment="1">
      <alignment horizontal="center" vertical="center"/>
    </xf>
    <xf numFmtId="0" fontId="12" fillId="7" borderId="5" xfId="4" applyFont="1" applyFill="1" applyBorder="1" applyAlignment="1">
      <alignment horizontal="center" vertical="center"/>
    </xf>
    <xf numFmtId="0" fontId="12" fillId="7" borderId="5" xfId="4" applyFont="1" applyFill="1" applyBorder="1" applyAlignment="1">
      <alignment horizontal="center" vertical="center" shrinkToFit="1"/>
    </xf>
    <xf numFmtId="0" fontId="12" fillId="0" borderId="5" xfId="4" applyFont="1" applyFill="1" applyBorder="1" applyAlignment="1">
      <alignment horizontal="center" vertical="center"/>
    </xf>
    <xf numFmtId="0" fontId="29" fillId="5" borderId="5" xfId="6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2" fillId="6" borderId="20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2" fillId="2" borderId="5" xfId="4" applyFont="1" applyFill="1" applyBorder="1" applyAlignment="1">
      <alignment horizontal="center" vertical="center"/>
    </xf>
    <xf numFmtId="0" fontId="14" fillId="6" borderId="5" xfId="4" applyFont="1" applyFill="1" applyBorder="1" applyAlignment="1">
      <alignment horizontal="center" vertical="center"/>
    </xf>
    <xf numFmtId="0" fontId="12" fillId="0" borderId="9" xfId="5" applyFont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/>
    </xf>
    <xf numFmtId="0" fontId="20" fillId="3" borderId="20" xfId="0" applyFont="1" applyFill="1" applyBorder="1" applyAlignment="1">
      <alignment horizontal="left" vertical="center" wrapText="1"/>
    </xf>
    <xf numFmtId="0" fontId="21" fillId="0" borderId="20" xfId="6" quotePrefix="1" applyFont="1" applyFill="1" applyBorder="1" applyAlignment="1">
      <alignment horizontal="center" vertical="center" shrinkToFit="1"/>
    </xf>
    <xf numFmtId="0" fontId="20" fillId="3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21" fillId="0" borderId="5" xfId="6" applyFont="1" applyFill="1" applyBorder="1" applyAlignment="1">
      <alignment horizontal="left" vertical="center" wrapText="1"/>
    </xf>
    <xf numFmtId="0" fontId="21" fillId="0" borderId="20" xfId="6" applyFont="1" applyFill="1" applyBorder="1" applyAlignment="1">
      <alignment horizontal="left" vertical="center" wrapText="1"/>
    </xf>
    <xf numFmtId="0" fontId="21" fillId="0" borderId="22" xfId="6" applyFont="1" applyFill="1" applyBorder="1" applyAlignment="1">
      <alignment horizontal="center" vertical="center" wrapText="1"/>
    </xf>
    <xf numFmtId="0" fontId="21" fillId="0" borderId="21" xfId="6" applyFont="1" applyFill="1" applyBorder="1" applyAlignment="1">
      <alignment horizontal="center" vertical="center" wrapText="1"/>
    </xf>
    <xf numFmtId="0" fontId="22" fillId="0" borderId="44" xfId="6" applyFont="1" applyBorder="1" applyAlignment="1">
      <alignment horizontal="center" vertical="center"/>
    </xf>
    <xf numFmtId="0" fontId="21" fillId="0" borderId="25" xfId="6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left" vertical="center"/>
    </xf>
    <xf numFmtId="0" fontId="22" fillId="0" borderId="2" xfId="6" applyFont="1" applyBorder="1" applyAlignment="1">
      <alignment horizontal="center" vertical="center"/>
    </xf>
    <xf numFmtId="0" fontId="22" fillId="0" borderId="1" xfId="6" applyFont="1" applyBorder="1" applyAlignment="1">
      <alignment horizontal="center" vertical="center"/>
    </xf>
    <xf numFmtId="0" fontId="21" fillId="0" borderId="1" xfId="6" applyFont="1" applyFill="1" applyBorder="1" applyAlignment="1">
      <alignment horizontal="center" vertical="center" wrapText="1"/>
    </xf>
    <xf numFmtId="0" fontId="22" fillId="0" borderId="4" xfId="6" applyFont="1" applyBorder="1" applyAlignment="1">
      <alignment horizontal="center" vertical="center"/>
    </xf>
    <xf numFmtId="0" fontId="22" fillId="0" borderId="46" xfId="6" applyFont="1" applyBorder="1" applyAlignment="1">
      <alignment horizontal="center" vertical="center"/>
    </xf>
    <xf numFmtId="0" fontId="21" fillId="0" borderId="26" xfId="6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left" vertical="center"/>
    </xf>
    <xf numFmtId="0" fontId="22" fillId="0" borderId="8" xfId="6" applyFont="1" applyBorder="1" applyAlignment="1">
      <alignment horizontal="center" vertical="center"/>
    </xf>
    <xf numFmtId="0" fontId="20" fillId="4" borderId="5" xfId="0" applyFont="1" applyFill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0" fontId="21" fillId="5" borderId="5" xfId="6" applyFont="1" applyFill="1" applyBorder="1" applyAlignment="1">
      <alignment horizontal="left" vertical="center" wrapText="1"/>
    </xf>
    <xf numFmtId="0" fontId="20" fillId="0" borderId="5" xfId="6" applyFont="1" applyFill="1" applyBorder="1" applyAlignment="1">
      <alignment horizontal="left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7" fillId="2" borderId="50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17" fillId="2" borderId="52" xfId="0" applyFont="1" applyFill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/>
    </xf>
    <xf numFmtId="0" fontId="38" fillId="0" borderId="5" xfId="8" applyFont="1" applyBorder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0" fontId="17" fillId="2" borderId="24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/>
    </xf>
    <xf numFmtId="0" fontId="17" fillId="2" borderId="8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2" fillId="6" borderId="4" xfId="4" applyFont="1" applyFill="1" applyBorder="1" applyAlignment="1">
      <alignment horizontal="center" vertical="center"/>
    </xf>
    <xf numFmtId="0" fontId="12" fillId="6" borderId="9" xfId="4" applyFont="1" applyFill="1" applyBorder="1" applyAlignment="1">
      <alignment horizontal="center" vertical="center"/>
    </xf>
    <xf numFmtId="0" fontId="12" fillId="6" borderId="21" xfId="4" applyFont="1" applyFill="1" applyBorder="1" applyAlignment="1">
      <alignment horizontal="center" vertical="center"/>
    </xf>
    <xf numFmtId="0" fontId="12" fillId="6" borderId="5" xfId="4" applyFont="1" applyFill="1" applyBorder="1" applyAlignment="1">
      <alignment horizontal="center" vertical="center"/>
    </xf>
    <xf numFmtId="0" fontId="12" fillId="6" borderId="20" xfId="4" applyFont="1" applyFill="1" applyBorder="1" applyAlignment="1">
      <alignment horizontal="center" vertical="center"/>
    </xf>
    <xf numFmtId="0" fontId="10" fillId="0" borderId="18" xfId="2" applyFont="1" applyFill="1" applyBorder="1" applyAlignment="1">
      <alignment horizontal="center" vertical="center"/>
    </xf>
    <xf numFmtId="0" fontId="10" fillId="0" borderId="18" xfId="2" applyFont="1" applyFill="1" applyBorder="1" applyAlignment="1">
      <alignment horizontal="left" vertical="center"/>
    </xf>
    <xf numFmtId="0" fontId="12" fillId="6" borderId="2" xfId="4" applyFont="1" applyFill="1" applyBorder="1" applyAlignment="1">
      <alignment horizontal="center" vertical="center"/>
    </xf>
    <xf numFmtId="0" fontId="12" fillId="6" borderId="6" xfId="4" applyFont="1" applyFill="1" applyBorder="1" applyAlignment="1">
      <alignment horizontal="center" vertical="center"/>
    </xf>
    <xf numFmtId="0" fontId="12" fillId="6" borderId="22" xfId="4" applyFont="1" applyFill="1" applyBorder="1" applyAlignment="1">
      <alignment horizontal="center" vertical="center"/>
    </xf>
    <xf numFmtId="0" fontId="12" fillId="6" borderId="1" xfId="4" applyFont="1" applyFill="1" applyBorder="1" applyAlignment="1">
      <alignment horizontal="center" vertical="center"/>
    </xf>
    <xf numFmtId="0" fontId="12" fillId="6" borderId="1" xfId="4" applyFont="1" applyFill="1" applyBorder="1" applyAlignment="1">
      <alignment horizontal="center" vertical="center" wrapText="1"/>
    </xf>
    <xf numFmtId="0" fontId="12" fillId="6" borderId="5" xfId="4" applyFont="1" applyFill="1" applyBorder="1" applyAlignment="1">
      <alignment horizontal="center" vertical="center" wrapText="1"/>
    </xf>
    <xf numFmtId="0" fontId="12" fillId="6" borderId="20" xfId="4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0" borderId="23" xfId="4" applyFont="1" applyBorder="1" applyAlignment="1">
      <alignment horizontal="center" vertical="center" wrapText="1"/>
    </xf>
    <xf numFmtId="0" fontId="12" fillId="0" borderId="19" xfId="4" applyFont="1" applyBorder="1" applyAlignment="1">
      <alignment horizontal="center" vertical="center" wrapText="1"/>
    </xf>
    <xf numFmtId="0" fontId="12" fillId="0" borderId="15" xfId="4" applyFont="1" applyBorder="1" applyAlignment="1">
      <alignment horizontal="center" vertical="center" wrapText="1"/>
    </xf>
    <xf numFmtId="0" fontId="12" fillId="0" borderId="23" xfId="4" applyFont="1" applyBorder="1" applyAlignment="1">
      <alignment horizontal="center" vertical="center"/>
    </xf>
    <xf numFmtId="0" fontId="12" fillId="0" borderId="19" xfId="4" applyFont="1" applyBorder="1" applyAlignment="1">
      <alignment horizontal="center" vertical="center"/>
    </xf>
    <xf numFmtId="0" fontId="12" fillId="0" borderId="15" xfId="4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 wrapText="1"/>
    </xf>
    <xf numFmtId="0" fontId="12" fillId="0" borderId="20" xfId="4" applyFont="1" applyBorder="1" applyAlignment="1">
      <alignment horizontal="center" vertical="center"/>
    </xf>
    <xf numFmtId="0" fontId="12" fillId="0" borderId="8" xfId="4" applyFont="1" applyBorder="1" applyAlignment="1">
      <alignment horizontal="center" vertical="center" wrapText="1" shrinkToFit="1"/>
    </xf>
    <xf numFmtId="0" fontId="12" fillId="0" borderId="27" xfId="4" applyFont="1" applyBorder="1" applyAlignment="1">
      <alignment horizontal="center" vertical="center" wrapText="1" shrinkToFit="1"/>
    </xf>
    <xf numFmtId="0" fontId="12" fillId="0" borderId="7" xfId="4" applyFont="1" applyBorder="1" applyAlignment="1">
      <alignment horizontal="center" vertical="center" wrapText="1" shrinkToFit="1"/>
    </xf>
    <xf numFmtId="0" fontId="12" fillId="0" borderId="8" xfId="4" applyFont="1" applyBorder="1" applyAlignment="1">
      <alignment horizontal="center" vertical="center" shrinkToFit="1"/>
    </xf>
    <xf numFmtId="0" fontId="12" fillId="0" borderId="27" xfId="4" applyFont="1" applyBorder="1" applyAlignment="1">
      <alignment horizontal="center" vertical="center" shrinkToFit="1"/>
    </xf>
    <xf numFmtId="0" fontId="12" fillId="0" borderId="7" xfId="4" applyFont="1" applyBorder="1" applyAlignment="1">
      <alignment horizontal="center" vertical="center" shrinkToFit="1"/>
    </xf>
    <xf numFmtId="0" fontId="12" fillId="0" borderId="8" xfId="4" applyFont="1" applyBorder="1" applyAlignment="1">
      <alignment horizontal="center" vertical="center"/>
    </xf>
    <xf numFmtId="0" fontId="12" fillId="0" borderId="27" xfId="4" applyFont="1" applyBorder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0" fontId="12" fillId="7" borderId="5" xfId="4" applyFont="1" applyFill="1" applyBorder="1" applyAlignment="1">
      <alignment horizontal="center" vertical="center" wrapText="1" shrinkToFit="1"/>
    </xf>
    <xf numFmtId="0" fontId="12" fillId="7" borderId="5" xfId="4" applyFont="1" applyFill="1" applyBorder="1" applyAlignment="1">
      <alignment horizontal="center" vertical="center" shrinkToFit="1"/>
    </xf>
    <xf numFmtId="0" fontId="12" fillId="0" borderId="9" xfId="4" applyFont="1" applyBorder="1" applyAlignment="1">
      <alignment horizontal="center" vertical="center"/>
    </xf>
    <xf numFmtId="0" fontId="31" fillId="0" borderId="8" xfId="4" applyFont="1" applyBorder="1" applyAlignment="1">
      <alignment horizontal="center" vertical="center" wrapText="1" shrinkToFit="1"/>
    </xf>
    <xf numFmtId="0" fontId="31" fillId="0" borderId="27" xfId="4" applyFont="1" applyBorder="1" applyAlignment="1">
      <alignment horizontal="center" vertical="center" wrapText="1" shrinkToFit="1"/>
    </xf>
    <xf numFmtId="0" fontId="31" fillId="0" borderId="7" xfId="4" applyFont="1" applyBorder="1" applyAlignment="1">
      <alignment horizontal="center" vertical="center" wrapText="1" shrinkToFit="1"/>
    </xf>
    <xf numFmtId="0" fontId="12" fillId="0" borderId="5" xfId="4" applyFont="1" applyBorder="1" applyAlignment="1">
      <alignment horizontal="center" vertical="center" wrapText="1" shrinkToFit="1"/>
    </xf>
    <xf numFmtId="0" fontId="12" fillId="0" borderId="5" xfId="4" applyFont="1" applyBorder="1" applyAlignment="1">
      <alignment horizontal="center" vertical="center" shrinkToFit="1"/>
    </xf>
    <xf numFmtId="0" fontId="12" fillId="0" borderId="9" xfId="4" applyFont="1" applyBorder="1" applyAlignment="1">
      <alignment horizontal="center" vertical="center" wrapText="1"/>
    </xf>
    <xf numFmtId="0" fontId="31" fillId="7" borderId="8" xfId="4" applyFont="1" applyFill="1" applyBorder="1" applyAlignment="1">
      <alignment horizontal="center" vertical="center" wrapText="1" shrinkToFit="1"/>
    </xf>
    <xf numFmtId="0" fontId="31" fillId="7" borderId="27" xfId="4" applyFont="1" applyFill="1" applyBorder="1" applyAlignment="1">
      <alignment horizontal="center" vertical="center" wrapText="1" shrinkToFit="1"/>
    </xf>
    <xf numFmtId="0" fontId="31" fillId="7" borderId="7" xfId="4" applyFont="1" applyFill="1" applyBorder="1" applyAlignment="1">
      <alignment horizontal="center" vertical="center" wrapText="1" shrinkToFit="1"/>
    </xf>
    <xf numFmtId="0" fontId="12" fillId="0" borderId="21" xfId="4" applyFont="1" applyBorder="1" applyAlignment="1">
      <alignment horizontal="center" vertical="center"/>
    </xf>
    <xf numFmtId="0" fontId="12" fillId="0" borderId="16" xfId="4" applyFont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0" borderId="20" xfId="4" applyFont="1" applyBorder="1" applyAlignment="1">
      <alignment horizontal="center" vertical="center" wrapText="1"/>
    </xf>
    <xf numFmtId="0" fontId="0" fillId="0" borderId="19" xfId="0" applyBorder="1"/>
    <xf numFmtId="0" fontId="12" fillId="0" borderId="8" xfId="4" applyFont="1" applyFill="1" applyBorder="1" applyAlignment="1">
      <alignment horizontal="center" vertical="center"/>
    </xf>
    <xf numFmtId="0" fontId="12" fillId="0" borderId="27" xfId="4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8" xfId="4" applyFont="1" applyBorder="1" applyAlignment="1">
      <alignment horizontal="center" vertical="center" wrapText="1"/>
    </xf>
    <xf numFmtId="0" fontId="12" fillId="0" borderId="27" xfId="4" applyFont="1" applyBorder="1" applyAlignment="1">
      <alignment horizontal="center" vertical="center" wrapText="1"/>
    </xf>
    <xf numFmtId="0" fontId="12" fillId="0" borderId="7" xfId="4" applyFont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 wrapText="1"/>
    </xf>
    <xf numFmtId="0" fontId="12" fillId="7" borderId="8" xfId="4" applyFont="1" applyFill="1" applyBorder="1" applyAlignment="1">
      <alignment horizontal="center" vertical="center"/>
    </xf>
    <xf numFmtId="0" fontId="12" fillId="7" borderId="27" xfId="4" applyFont="1" applyFill="1" applyBorder="1" applyAlignment="1">
      <alignment horizontal="center" vertical="center"/>
    </xf>
    <xf numFmtId="0" fontId="12" fillId="7" borderId="7" xfId="4" applyFont="1" applyFill="1" applyBorder="1" applyAlignment="1">
      <alignment horizontal="center" vertical="center"/>
    </xf>
    <xf numFmtId="0" fontId="12" fillId="7" borderId="8" xfId="4" applyFont="1" applyFill="1" applyBorder="1" applyAlignment="1">
      <alignment horizontal="center" vertical="center" wrapText="1"/>
    </xf>
    <xf numFmtId="0" fontId="12" fillId="7" borderId="27" xfId="4" applyFont="1" applyFill="1" applyBorder="1" applyAlignment="1">
      <alignment horizontal="center" vertical="center" wrapText="1"/>
    </xf>
    <xf numFmtId="0" fontId="12" fillId="7" borderId="7" xfId="4" applyFont="1" applyFill="1" applyBorder="1" applyAlignment="1">
      <alignment horizontal="center" vertical="center" wrapText="1"/>
    </xf>
    <xf numFmtId="0" fontId="12" fillId="0" borderId="21" xfId="4" applyFont="1" applyBorder="1" applyAlignment="1">
      <alignment horizontal="center" vertical="center" wrapText="1"/>
    </xf>
    <xf numFmtId="0" fontId="12" fillId="0" borderId="16" xfId="4" applyFont="1" applyBorder="1" applyAlignment="1">
      <alignment horizontal="center" vertical="center" wrapText="1"/>
    </xf>
    <xf numFmtId="0" fontId="14" fillId="6" borderId="5" xfId="4" applyFont="1" applyFill="1" applyBorder="1" applyAlignment="1">
      <alignment horizontal="center" vertical="center"/>
    </xf>
    <xf numFmtId="0" fontId="12" fillId="0" borderId="21" xfId="4" applyFont="1" applyBorder="1" applyAlignment="1">
      <alignment horizontal="center" vertical="center" wrapText="1" shrinkToFit="1"/>
    </xf>
    <xf numFmtId="0" fontId="12" fillId="0" borderId="16" xfId="4" applyFont="1" applyBorder="1" applyAlignment="1">
      <alignment horizontal="center" vertical="center" wrapText="1" shrinkToFit="1"/>
    </xf>
    <xf numFmtId="0" fontId="12" fillId="0" borderId="39" xfId="4" applyFont="1" applyBorder="1" applyAlignment="1">
      <alignment horizontal="center" vertical="center"/>
    </xf>
    <xf numFmtId="0" fontId="12" fillId="0" borderId="40" xfId="4" applyFont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center" vertical="center"/>
    </xf>
    <xf numFmtId="0" fontId="12" fillId="7" borderId="8" xfId="4" applyFont="1" applyFill="1" applyBorder="1" applyAlignment="1">
      <alignment horizontal="center" vertical="center" wrapText="1" shrinkToFit="1"/>
    </xf>
    <xf numFmtId="0" fontId="12" fillId="7" borderId="27" xfId="4" applyFont="1" applyFill="1" applyBorder="1" applyAlignment="1">
      <alignment horizontal="center" vertical="center" wrapText="1" shrinkToFit="1"/>
    </xf>
    <xf numFmtId="0" fontId="12" fillId="7" borderId="7" xfId="4" applyFont="1" applyFill="1" applyBorder="1" applyAlignment="1">
      <alignment horizontal="center" vertical="center" wrapText="1" shrinkToFit="1"/>
    </xf>
    <xf numFmtId="0" fontId="13" fillId="0" borderId="9" xfId="4" applyFont="1" applyBorder="1" applyAlignment="1">
      <alignment horizontal="center" vertical="center"/>
    </xf>
    <xf numFmtId="0" fontId="12" fillId="0" borderId="25" xfId="4" applyFont="1" applyBorder="1" applyAlignment="1">
      <alignment horizontal="center" vertical="center"/>
    </xf>
    <xf numFmtId="0" fontId="12" fillId="0" borderId="37" xfId="4" applyFont="1" applyBorder="1" applyAlignment="1">
      <alignment horizontal="center" vertical="center"/>
    </xf>
    <xf numFmtId="0" fontId="12" fillId="0" borderId="26" xfId="4" applyFont="1" applyBorder="1" applyAlignment="1">
      <alignment horizontal="center" vertical="center"/>
    </xf>
    <xf numFmtId="0" fontId="13" fillId="0" borderId="9" xfId="4" applyFont="1" applyBorder="1" applyAlignment="1">
      <alignment horizontal="center" vertical="center" wrapText="1"/>
    </xf>
    <xf numFmtId="0" fontId="12" fillId="0" borderId="9" xfId="4" applyFont="1" applyBorder="1" applyAlignment="1">
      <alignment horizontal="center" vertical="center" wrapText="1" shrinkToFit="1"/>
    </xf>
    <xf numFmtId="0" fontId="31" fillId="0" borderId="8" xfId="4" applyFont="1" applyBorder="1" applyAlignment="1">
      <alignment horizontal="center" vertical="center" wrapText="1"/>
    </xf>
    <xf numFmtId="0" fontId="31" fillId="0" borderId="27" xfId="4" applyFont="1" applyBorder="1" applyAlignment="1">
      <alignment horizontal="center" vertical="center" wrapText="1"/>
    </xf>
    <xf numFmtId="0" fontId="31" fillId="0" borderId="7" xfId="4" applyFont="1" applyBorder="1" applyAlignment="1">
      <alignment horizontal="center" vertical="center" wrapText="1"/>
    </xf>
    <xf numFmtId="0" fontId="12" fillId="7" borderId="5" xfId="4" applyFont="1" applyFill="1" applyBorder="1" applyAlignment="1">
      <alignment horizontal="center" vertical="center"/>
    </xf>
    <xf numFmtId="0" fontId="12" fillId="7" borderId="8" xfId="4" applyFont="1" applyFill="1" applyBorder="1" applyAlignment="1">
      <alignment horizontal="center" vertical="center" shrinkToFit="1"/>
    </xf>
    <xf numFmtId="0" fontId="12" fillId="7" borderId="27" xfId="4" applyFont="1" applyFill="1" applyBorder="1" applyAlignment="1">
      <alignment horizontal="center" vertical="center" shrinkToFit="1"/>
    </xf>
    <xf numFmtId="0" fontId="12" fillId="7" borderId="7" xfId="4" applyFont="1" applyFill="1" applyBorder="1" applyAlignment="1">
      <alignment horizontal="center" vertical="center" shrinkToFit="1"/>
    </xf>
    <xf numFmtId="0" fontId="13" fillId="0" borderId="21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 shrinkToFit="1"/>
    </xf>
    <xf numFmtId="0" fontId="14" fillId="6" borderId="6" xfId="4" applyFont="1" applyFill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12" fillId="0" borderId="5" xfId="5" applyFont="1" applyBorder="1" applyAlignment="1">
      <alignment horizontal="center" vertical="center"/>
    </xf>
    <xf numFmtId="0" fontId="12" fillId="0" borderId="9" xfId="5" applyFont="1" applyBorder="1" applyAlignment="1">
      <alignment horizontal="center" vertical="center"/>
    </xf>
    <xf numFmtId="0" fontId="13" fillId="0" borderId="21" xfId="4" applyFont="1" applyBorder="1" applyAlignment="1">
      <alignment horizontal="center" vertical="center" wrapText="1"/>
    </xf>
    <xf numFmtId="0" fontId="13" fillId="0" borderId="16" xfId="4" applyFont="1" applyBorder="1" applyAlignment="1">
      <alignment horizontal="center" vertical="center" wrapText="1"/>
    </xf>
    <xf numFmtId="0" fontId="14" fillId="6" borderId="12" xfId="5" applyFont="1" applyFill="1" applyBorder="1" applyAlignment="1">
      <alignment horizontal="center" vertical="center"/>
    </xf>
    <xf numFmtId="0" fontId="12" fillId="0" borderId="6" xfId="5" applyFont="1" applyBorder="1" applyAlignment="1">
      <alignment horizontal="center" vertical="center" wrapText="1"/>
    </xf>
    <xf numFmtId="0" fontId="14" fillId="6" borderId="6" xfId="5" applyFont="1" applyFill="1" applyBorder="1" applyAlignment="1">
      <alignment horizontal="center" vertical="center" wrapText="1"/>
    </xf>
    <xf numFmtId="0" fontId="14" fillId="6" borderId="5" xfId="5" applyFont="1" applyFill="1" applyBorder="1" applyAlignment="1">
      <alignment horizontal="center" vertical="center"/>
    </xf>
    <xf numFmtId="0" fontId="14" fillId="6" borderId="10" xfId="5" applyFont="1" applyFill="1" applyBorder="1" applyAlignment="1">
      <alignment horizontal="center" vertical="center"/>
    </xf>
    <xf numFmtId="0" fontId="14" fillId="6" borderId="5" xfId="5" applyFont="1" applyFill="1" applyBorder="1" applyAlignment="1">
      <alignment horizontal="center" vertical="center" wrapText="1"/>
    </xf>
    <xf numFmtId="0" fontId="31" fillId="0" borderId="5" xfId="4" applyFont="1" applyBorder="1" applyAlignment="1">
      <alignment horizontal="center" vertical="center" wrapText="1"/>
    </xf>
    <xf numFmtId="0" fontId="12" fillId="0" borderId="41" xfId="4" applyFont="1" applyBorder="1" applyAlignment="1">
      <alignment horizontal="center" vertical="center"/>
    </xf>
    <xf numFmtId="0" fontId="12" fillId="0" borderId="42" xfId="4" applyFont="1" applyBorder="1" applyAlignment="1">
      <alignment horizontal="center" vertical="center"/>
    </xf>
    <xf numFmtId="0" fontId="12" fillId="0" borderId="43" xfId="4" applyFont="1" applyBorder="1" applyAlignment="1">
      <alignment horizontal="center" vertical="center"/>
    </xf>
    <xf numFmtId="0" fontId="12" fillId="6" borderId="24" xfId="4" applyFont="1" applyFill="1" applyBorder="1" applyAlignment="1">
      <alignment horizontal="center" vertical="center"/>
    </xf>
    <xf numFmtId="0" fontId="12" fillId="6" borderId="57" xfId="4" applyFont="1" applyFill="1" applyBorder="1" applyAlignment="1">
      <alignment horizontal="center" vertical="center"/>
    </xf>
    <xf numFmtId="0" fontId="12" fillId="6" borderId="3" xfId="4" applyFont="1" applyFill="1" applyBorder="1" applyAlignment="1">
      <alignment horizontal="center" vertical="center"/>
    </xf>
    <xf numFmtId="0" fontId="12" fillId="0" borderId="16" xfId="4" applyFont="1" applyBorder="1" applyAlignment="1">
      <alignment horizontal="center" vertical="center" shrinkToFit="1"/>
    </xf>
    <xf numFmtId="0" fontId="13" fillId="0" borderId="5" xfId="4" applyFont="1" applyBorder="1" applyAlignment="1">
      <alignment horizontal="center" vertical="center" wrapText="1"/>
    </xf>
    <xf numFmtId="0" fontId="36" fillId="0" borderId="5" xfId="4" applyFont="1" applyBorder="1" applyAlignment="1">
      <alignment horizontal="center" vertical="center" wrapText="1" shrinkToFit="1"/>
    </xf>
    <xf numFmtId="0" fontId="12" fillId="0" borderId="4" xfId="4" applyFont="1" applyBorder="1" applyAlignment="1">
      <alignment horizontal="center" vertical="center"/>
    </xf>
    <xf numFmtId="0" fontId="36" fillId="0" borderId="8" xfId="4" applyFont="1" applyBorder="1" applyAlignment="1">
      <alignment horizontal="center" vertical="center" wrapText="1"/>
    </xf>
    <xf numFmtId="0" fontId="36" fillId="0" borderId="27" xfId="4" applyFont="1" applyBorder="1" applyAlignment="1">
      <alignment horizontal="center" vertical="center" wrapText="1"/>
    </xf>
    <xf numFmtId="0" fontId="36" fillId="0" borderId="7" xfId="4" applyFont="1" applyBorder="1" applyAlignment="1">
      <alignment horizontal="center" vertical="center" wrapText="1"/>
    </xf>
    <xf numFmtId="0" fontId="36" fillId="0" borderId="5" xfId="4" applyFont="1" applyBorder="1" applyAlignment="1">
      <alignment horizontal="center" vertical="center" shrinkToFit="1"/>
    </xf>
    <xf numFmtId="0" fontId="12" fillId="6" borderId="53" xfId="4" applyFont="1" applyFill="1" applyBorder="1" applyAlignment="1">
      <alignment horizontal="center" vertical="center"/>
    </xf>
    <xf numFmtId="0" fontId="12" fillId="6" borderId="54" xfId="4" applyFont="1" applyFill="1" applyBorder="1" applyAlignment="1">
      <alignment horizontal="center" vertical="center"/>
    </xf>
    <xf numFmtId="0" fontId="12" fillId="6" borderId="56" xfId="4" applyFont="1" applyFill="1" applyBorder="1" applyAlignment="1">
      <alignment horizontal="center" vertical="center"/>
    </xf>
    <xf numFmtId="0" fontId="12" fillId="6" borderId="8" xfId="4" applyFont="1" applyFill="1" applyBorder="1" applyAlignment="1">
      <alignment horizontal="center" vertical="center"/>
    </xf>
    <xf numFmtId="0" fontId="12" fillId="6" borderId="27" xfId="4" applyFont="1" applyFill="1" applyBorder="1" applyAlignment="1">
      <alignment horizontal="center" vertical="center"/>
    </xf>
    <xf numFmtId="0" fontId="12" fillId="6" borderId="7" xfId="4" applyFont="1" applyFill="1" applyBorder="1" applyAlignment="1">
      <alignment horizontal="center" vertical="center"/>
    </xf>
    <xf numFmtId="0" fontId="12" fillId="6" borderId="55" xfId="4" applyFont="1" applyFill="1" applyBorder="1" applyAlignment="1">
      <alignment horizontal="center" vertical="center"/>
    </xf>
    <xf numFmtId="0" fontId="12" fillId="6" borderId="23" xfId="4" applyFont="1" applyFill="1" applyBorder="1" applyAlignment="1">
      <alignment horizontal="center" vertical="center"/>
    </xf>
    <xf numFmtId="0" fontId="12" fillId="6" borderId="19" xfId="4" applyFont="1" applyFill="1" applyBorder="1" applyAlignment="1">
      <alignment horizontal="center" vertical="center"/>
    </xf>
    <xf numFmtId="0" fontId="12" fillId="6" borderId="23" xfId="4" applyFont="1" applyFill="1" applyBorder="1" applyAlignment="1">
      <alignment horizontal="center" vertical="center" wrapText="1"/>
    </xf>
    <xf numFmtId="0" fontId="12" fillId="6" borderId="19" xfId="4" applyFont="1" applyFill="1" applyBorder="1" applyAlignment="1">
      <alignment horizontal="center" vertical="center" wrapText="1"/>
    </xf>
    <xf numFmtId="0" fontId="12" fillId="6" borderId="55" xfId="4" applyFont="1" applyFill="1" applyBorder="1" applyAlignment="1">
      <alignment horizontal="center" vertical="center" wrapText="1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view="pageBreakPreview" zoomScale="55" zoomScaleSheetLayoutView="55" workbookViewId="0">
      <selection activeCell="G26" sqref="G26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11.44140625" style="1" customWidth="1"/>
    <col min="4" max="4" width="20" style="1" bestFit="1" customWidth="1"/>
    <col min="5" max="5" width="10.77734375" style="70" customWidth="1"/>
    <col min="6" max="7" width="5.77734375" style="1" customWidth="1"/>
    <col min="8" max="22" width="4.21875" style="1" customWidth="1"/>
    <col min="23" max="16384" width="8.88671875" style="1"/>
  </cols>
  <sheetData>
    <row r="1" spans="1:22" s="2" customFormat="1" ht="16.5" customHeight="1" thickBot="1" x14ac:dyDescent="0.2">
      <c r="A1" s="200" t="s">
        <v>83</v>
      </c>
      <c r="B1" s="200"/>
      <c r="C1" s="200"/>
      <c r="D1" s="200"/>
      <c r="E1" s="200"/>
      <c r="F1" s="200"/>
      <c r="G1" s="200"/>
      <c r="H1" s="201" t="s">
        <v>99</v>
      </c>
      <c r="I1" s="201"/>
      <c r="J1" s="201"/>
      <c r="K1" s="201"/>
      <c r="L1" s="201"/>
      <c r="M1" s="201"/>
      <c r="N1" s="201"/>
      <c r="O1" s="201"/>
      <c r="P1" s="201"/>
      <c r="Q1" s="202" t="s">
        <v>102</v>
      </c>
      <c r="R1" s="202"/>
      <c r="S1" s="202"/>
      <c r="T1" s="202"/>
      <c r="U1" s="202"/>
      <c r="V1" s="202"/>
    </row>
    <row r="2" spans="1:22" ht="16.5" customHeight="1" x14ac:dyDescent="0.15">
      <c r="A2" s="203" t="s">
        <v>53</v>
      </c>
      <c r="B2" s="204"/>
      <c r="C2" s="204" t="s">
        <v>11</v>
      </c>
      <c r="D2" s="204" t="s">
        <v>42</v>
      </c>
      <c r="E2" s="207" t="s">
        <v>45</v>
      </c>
      <c r="F2" s="204" t="s">
        <v>43</v>
      </c>
      <c r="G2" s="204" t="s">
        <v>44</v>
      </c>
      <c r="H2" s="203" t="s">
        <v>0</v>
      </c>
      <c r="I2" s="204"/>
      <c r="J2" s="204"/>
      <c r="K2" s="204"/>
      <c r="L2" s="204"/>
      <c r="M2" s="210"/>
      <c r="N2" s="211" t="s">
        <v>1</v>
      </c>
      <c r="O2" s="212"/>
      <c r="P2" s="204"/>
      <c r="Q2" s="204"/>
      <c r="R2" s="204"/>
      <c r="S2" s="213"/>
      <c r="T2" s="203" t="s">
        <v>2</v>
      </c>
      <c r="U2" s="204"/>
      <c r="V2" s="210"/>
    </row>
    <row r="3" spans="1:22" ht="16.5" customHeight="1" x14ac:dyDescent="0.15">
      <c r="A3" s="205"/>
      <c r="B3" s="206"/>
      <c r="C3" s="206"/>
      <c r="D3" s="206"/>
      <c r="E3" s="208"/>
      <c r="F3" s="206"/>
      <c r="G3" s="206"/>
      <c r="H3" s="205" t="s">
        <v>3</v>
      </c>
      <c r="I3" s="206"/>
      <c r="J3" s="206"/>
      <c r="K3" s="206" t="s">
        <v>4</v>
      </c>
      <c r="L3" s="206"/>
      <c r="M3" s="214"/>
      <c r="N3" s="215" t="s">
        <v>3</v>
      </c>
      <c r="O3" s="216"/>
      <c r="P3" s="206"/>
      <c r="Q3" s="206" t="s">
        <v>4</v>
      </c>
      <c r="R3" s="206"/>
      <c r="S3" s="217"/>
      <c r="T3" s="205"/>
      <c r="U3" s="206"/>
      <c r="V3" s="214"/>
    </row>
    <row r="4" spans="1:22" ht="16.5" customHeight="1" x14ac:dyDescent="0.15">
      <c r="A4" s="205"/>
      <c r="B4" s="206"/>
      <c r="C4" s="206"/>
      <c r="D4" s="206"/>
      <c r="E4" s="209"/>
      <c r="F4" s="206"/>
      <c r="G4" s="206"/>
      <c r="H4" s="105" t="s">
        <v>5</v>
      </c>
      <c r="I4" s="106" t="s">
        <v>6</v>
      </c>
      <c r="J4" s="106" t="s">
        <v>7</v>
      </c>
      <c r="K4" s="106" t="s">
        <v>5</v>
      </c>
      <c r="L4" s="106" t="s">
        <v>6</v>
      </c>
      <c r="M4" s="107" t="s">
        <v>7</v>
      </c>
      <c r="N4" s="108" t="s">
        <v>5</v>
      </c>
      <c r="O4" s="106" t="s">
        <v>6</v>
      </c>
      <c r="P4" s="106" t="s">
        <v>7</v>
      </c>
      <c r="Q4" s="106" t="s">
        <v>5</v>
      </c>
      <c r="R4" s="106" t="s">
        <v>6</v>
      </c>
      <c r="S4" s="109" t="s">
        <v>7</v>
      </c>
      <c r="T4" s="105" t="s">
        <v>5</v>
      </c>
      <c r="U4" s="106" t="s">
        <v>6</v>
      </c>
      <c r="V4" s="107" t="s">
        <v>7</v>
      </c>
    </row>
    <row r="5" spans="1:22" ht="24.95" customHeight="1" x14ac:dyDescent="0.15">
      <c r="A5" s="188" t="s">
        <v>35</v>
      </c>
      <c r="B5" s="190" t="s">
        <v>8</v>
      </c>
      <c r="C5" s="9"/>
      <c r="D5" s="76" t="s">
        <v>162</v>
      </c>
      <c r="E5" s="54" t="s">
        <v>163</v>
      </c>
      <c r="F5" s="11" t="s">
        <v>164</v>
      </c>
      <c r="G5" s="12" t="s">
        <v>164</v>
      </c>
      <c r="H5" s="61"/>
      <c r="I5" s="9"/>
      <c r="J5" s="9"/>
      <c r="K5" s="12"/>
      <c r="L5" s="12"/>
      <c r="M5" s="16"/>
      <c r="N5" s="14"/>
      <c r="O5" s="12"/>
      <c r="P5" s="12"/>
      <c r="Q5" s="104">
        <v>3</v>
      </c>
      <c r="R5" s="115">
        <v>2</v>
      </c>
      <c r="S5" s="46">
        <v>1</v>
      </c>
      <c r="T5" s="112">
        <f t="shared" ref="T5:V10" si="0">SUM(H5,K5,N5,Q5)</f>
        <v>3</v>
      </c>
      <c r="U5" s="115">
        <f t="shared" si="0"/>
        <v>2</v>
      </c>
      <c r="V5" s="15">
        <f t="shared" si="0"/>
        <v>1</v>
      </c>
    </row>
    <row r="6" spans="1:22" ht="24.95" customHeight="1" x14ac:dyDescent="0.15">
      <c r="A6" s="188"/>
      <c r="B6" s="191"/>
      <c r="C6" s="9"/>
      <c r="D6" s="77" t="s">
        <v>165</v>
      </c>
      <c r="E6" s="54" t="s">
        <v>163</v>
      </c>
      <c r="F6" s="11" t="s">
        <v>101</v>
      </c>
      <c r="G6" s="9" t="s">
        <v>168</v>
      </c>
      <c r="H6" s="13">
        <v>3</v>
      </c>
      <c r="I6" s="12">
        <v>2</v>
      </c>
      <c r="J6" s="12">
        <v>1</v>
      </c>
      <c r="K6" s="12"/>
      <c r="L6" s="12"/>
      <c r="M6" s="16"/>
      <c r="N6" s="14"/>
      <c r="O6" s="12"/>
      <c r="P6" s="12"/>
      <c r="Q6" s="9"/>
      <c r="R6" s="9"/>
      <c r="S6" s="58"/>
      <c r="T6" s="112">
        <f>SUM(H6,K6,N6,Q6)</f>
        <v>3</v>
      </c>
      <c r="U6" s="115">
        <f>SUM(I6,L6,O6,R6)</f>
        <v>2</v>
      </c>
      <c r="V6" s="15">
        <f>SUM(J6,M6,P6,S6)</f>
        <v>1</v>
      </c>
    </row>
    <row r="7" spans="1:22" ht="24.95" customHeight="1" x14ac:dyDescent="0.15">
      <c r="A7" s="188"/>
      <c r="B7" s="190" t="s">
        <v>169</v>
      </c>
      <c r="C7" s="9"/>
      <c r="D7" s="52" t="s">
        <v>170</v>
      </c>
      <c r="E7" s="54" t="s">
        <v>171</v>
      </c>
      <c r="F7" s="11" t="s">
        <v>101</v>
      </c>
      <c r="G7" s="12" t="s">
        <v>166</v>
      </c>
      <c r="H7" s="30"/>
      <c r="I7" s="29"/>
      <c r="J7" s="29"/>
      <c r="K7" s="29"/>
      <c r="L7" s="29"/>
      <c r="M7" s="32"/>
      <c r="N7" s="34">
        <v>2</v>
      </c>
      <c r="O7" s="33">
        <v>2</v>
      </c>
      <c r="P7" s="33">
        <v>0</v>
      </c>
      <c r="Q7" s="33"/>
      <c r="R7" s="33"/>
      <c r="S7" s="50"/>
      <c r="T7" s="112">
        <f t="shared" si="0"/>
        <v>2</v>
      </c>
      <c r="U7" s="115">
        <f t="shared" si="0"/>
        <v>2</v>
      </c>
      <c r="V7" s="15">
        <f t="shared" si="0"/>
        <v>0</v>
      </c>
    </row>
    <row r="8" spans="1:22" ht="24.95" customHeight="1" x14ac:dyDescent="0.15">
      <c r="A8" s="188"/>
      <c r="B8" s="192"/>
      <c r="C8" s="10"/>
      <c r="D8" s="76" t="s">
        <v>173</v>
      </c>
      <c r="E8" s="54" t="s">
        <v>174</v>
      </c>
      <c r="F8" s="11" t="s">
        <v>167</v>
      </c>
      <c r="G8" s="12" t="s">
        <v>167</v>
      </c>
      <c r="H8" s="13">
        <v>1</v>
      </c>
      <c r="I8" s="12">
        <v>1</v>
      </c>
      <c r="J8" s="12">
        <v>0</v>
      </c>
      <c r="K8" s="12"/>
      <c r="L8" s="12"/>
      <c r="M8" s="16"/>
      <c r="N8" s="14"/>
      <c r="O8" s="12"/>
      <c r="P8" s="12"/>
      <c r="Q8" s="12"/>
      <c r="R8" s="12"/>
      <c r="S8" s="47"/>
      <c r="T8" s="112">
        <f t="shared" si="0"/>
        <v>1</v>
      </c>
      <c r="U8" s="115">
        <f t="shared" si="0"/>
        <v>1</v>
      </c>
      <c r="V8" s="15">
        <f t="shared" si="0"/>
        <v>0</v>
      </c>
    </row>
    <row r="9" spans="1:22" ht="26.25" customHeight="1" x14ac:dyDescent="0.15">
      <c r="A9" s="188"/>
      <c r="B9" s="192"/>
      <c r="C9" s="10"/>
      <c r="D9" s="125" t="s">
        <v>175</v>
      </c>
      <c r="E9" s="36" t="s">
        <v>176</v>
      </c>
      <c r="F9" s="40" t="s">
        <v>167</v>
      </c>
      <c r="G9" s="12" t="s">
        <v>167</v>
      </c>
      <c r="H9" s="13"/>
      <c r="I9" s="12"/>
      <c r="J9" s="12"/>
      <c r="K9" s="14">
        <v>2</v>
      </c>
      <c r="L9" s="12">
        <v>1</v>
      </c>
      <c r="M9" s="16">
        <v>1</v>
      </c>
      <c r="N9" s="14"/>
      <c r="O9" s="12"/>
      <c r="P9" s="12"/>
      <c r="Q9" s="12"/>
      <c r="R9" s="12"/>
      <c r="S9" s="47"/>
      <c r="T9" s="51">
        <f t="shared" si="0"/>
        <v>2</v>
      </c>
      <c r="U9" s="38">
        <f t="shared" si="0"/>
        <v>1</v>
      </c>
      <c r="V9" s="39">
        <f t="shared" si="0"/>
        <v>1</v>
      </c>
    </row>
    <row r="10" spans="1:22" ht="24.95" customHeight="1" x14ac:dyDescent="0.15">
      <c r="A10" s="188"/>
      <c r="B10" s="191"/>
      <c r="C10" s="10"/>
      <c r="D10" s="76" t="s">
        <v>177</v>
      </c>
      <c r="E10" s="54" t="s">
        <v>178</v>
      </c>
      <c r="F10" s="11" t="s">
        <v>167</v>
      </c>
      <c r="G10" s="12" t="s">
        <v>167</v>
      </c>
      <c r="H10" s="13"/>
      <c r="I10" s="12"/>
      <c r="J10" s="12"/>
      <c r="K10" s="12"/>
      <c r="L10" s="12"/>
      <c r="M10" s="16"/>
      <c r="N10" s="14">
        <v>2</v>
      </c>
      <c r="O10" s="12">
        <v>2</v>
      </c>
      <c r="P10" s="12">
        <v>0</v>
      </c>
      <c r="Q10" s="12"/>
      <c r="R10" s="12"/>
      <c r="S10" s="47"/>
      <c r="T10" s="112">
        <f t="shared" si="0"/>
        <v>2</v>
      </c>
      <c r="U10" s="115">
        <f t="shared" si="0"/>
        <v>2</v>
      </c>
      <c r="V10" s="15">
        <f t="shared" si="0"/>
        <v>0</v>
      </c>
    </row>
    <row r="11" spans="1:22" ht="16.5" customHeight="1" thickBot="1" x14ac:dyDescent="0.2">
      <c r="A11" s="189"/>
      <c r="B11" s="111" t="s">
        <v>179</v>
      </c>
      <c r="C11" s="17"/>
      <c r="D11" s="81"/>
      <c r="E11" s="111"/>
      <c r="F11" s="111"/>
      <c r="G11" s="111"/>
      <c r="H11" s="110">
        <f t="shared" ref="H11:V11" si="1">SUM(H5:H10)</f>
        <v>4</v>
      </c>
      <c r="I11" s="111">
        <f t="shared" si="1"/>
        <v>3</v>
      </c>
      <c r="J11" s="111">
        <f t="shared" si="1"/>
        <v>1</v>
      </c>
      <c r="K11" s="111">
        <f t="shared" si="1"/>
        <v>2</v>
      </c>
      <c r="L11" s="111">
        <f t="shared" si="1"/>
        <v>1</v>
      </c>
      <c r="M11" s="19">
        <f t="shared" si="1"/>
        <v>1</v>
      </c>
      <c r="N11" s="18">
        <f t="shared" si="1"/>
        <v>4</v>
      </c>
      <c r="O11" s="111">
        <f t="shared" si="1"/>
        <v>4</v>
      </c>
      <c r="P11" s="111">
        <f t="shared" si="1"/>
        <v>0</v>
      </c>
      <c r="Q11" s="111">
        <f t="shared" si="1"/>
        <v>3</v>
      </c>
      <c r="R11" s="111">
        <f t="shared" si="1"/>
        <v>2</v>
      </c>
      <c r="S11" s="48">
        <f t="shared" si="1"/>
        <v>1</v>
      </c>
      <c r="T11" s="110">
        <f t="shared" si="1"/>
        <v>13</v>
      </c>
      <c r="U11" s="111">
        <f t="shared" si="1"/>
        <v>10</v>
      </c>
      <c r="V11" s="19">
        <f t="shared" si="1"/>
        <v>3</v>
      </c>
    </row>
    <row r="12" spans="1:22" ht="24.95" customHeight="1" x14ac:dyDescent="0.15">
      <c r="A12" s="193" t="s">
        <v>180</v>
      </c>
      <c r="B12" s="196" t="s">
        <v>181</v>
      </c>
      <c r="C12" s="20"/>
      <c r="D12" s="82" t="s">
        <v>182</v>
      </c>
      <c r="E12" s="21" t="s">
        <v>183</v>
      </c>
      <c r="F12" s="11" t="s">
        <v>101</v>
      </c>
      <c r="G12" s="20" t="s">
        <v>185</v>
      </c>
      <c r="H12" s="22">
        <v>3</v>
      </c>
      <c r="I12" s="23">
        <v>2</v>
      </c>
      <c r="J12" s="23">
        <v>1</v>
      </c>
      <c r="K12" s="23"/>
      <c r="L12" s="23"/>
      <c r="M12" s="25"/>
      <c r="N12" s="24"/>
      <c r="O12" s="23"/>
      <c r="P12" s="23"/>
      <c r="Q12" s="23"/>
      <c r="R12" s="23"/>
      <c r="S12" s="49"/>
      <c r="T12" s="114">
        <f>SUM(H12,K12,N12,Q12)</f>
        <v>3</v>
      </c>
      <c r="U12" s="26">
        <f>SUM(I12,L12,O12,R12,)</f>
        <v>2</v>
      </c>
      <c r="V12" s="27">
        <f>SUM(J12,M12,P12,S12)</f>
        <v>1</v>
      </c>
    </row>
    <row r="13" spans="1:22" ht="24.95" customHeight="1" x14ac:dyDescent="0.15">
      <c r="A13" s="194"/>
      <c r="B13" s="192"/>
      <c r="C13" s="9"/>
      <c r="D13" s="83" t="s">
        <v>186</v>
      </c>
      <c r="E13" s="12" t="s">
        <v>187</v>
      </c>
      <c r="F13" s="36" t="s">
        <v>184</v>
      </c>
      <c r="G13" s="12" t="s">
        <v>166</v>
      </c>
      <c r="H13" s="13"/>
      <c r="I13" s="12"/>
      <c r="J13" s="12"/>
      <c r="K13" s="12">
        <v>3</v>
      </c>
      <c r="L13" s="12">
        <v>2</v>
      </c>
      <c r="M13" s="16">
        <v>1</v>
      </c>
      <c r="N13" s="14"/>
      <c r="O13" s="12"/>
      <c r="P13" s="12"/>
      <c r="Q13" s="9"/>
      <c r="R13" s="9"/>
      <c r="S13" s="58"/>
      <c r="T13" s="112">
        <f>SUM(H13,K13,N13,Q13)</f>
        <v>3</v>
      </c>
      <c r="U13" s="115">
        <f>SUM(I13,L13,O13,R13)</f>
        <v>2</v>
      </c>
      <c r="V13" s="15">
        <f>SUM(J13,M13,P13,S13)</f>
        <v>1</v>
      </c>
    </row>
    <row r="14" spans="1:22" ht="24.95" customHeight="1" x14ac:dyDescent="0.15">
      <c r="A14" s="194"/>
      <c r="B14" s="192"/>
      <c r="C14" s="9"/>
      <c r="D14" s="77" t="s">
        <v>188</v>
      </c>
      <c r="E14" s="12" t="s">
        <v>52</v>
      </c>
      <c r="F14" s="40" t="s">
        <v>166</v>
      </c>
      <c r="G14" s="40" t="s">
        <v>166</v>
      </c>
      <c r="H14" s="13"/>
      <c r="I14" s="12"/>
      <c r="J14" s="12"/>
      <c r="K14" s="12"/>
      <c r="L14" s="12"/>
      <c r="M14" s="16"/>
      <c r="N14" s="14">
        <v>3</v>
      </c>
      <c r="O14" s="12">
        <v>2</v>
      </c>
      <c r="P14" s="12">
        <v>1</v>
      </c>
      <c r="Q14" s="9"/>
      <c r="R14" s="9"/>
      <c r="S14" s="58"/>
      <c r="T14" s="112">
        <f t="shared" ref="T14:V16" si="2">SUM(H14,K14,N14,Q14)</f>
        <v>3</v>
      </c>
      <c r="U14" s="115">
        <f t="shared" si="2"/>
        <v>2</v>
      </c>
      <c r="V14" s="15">
        <f t="shared" si="2"/>
        <v>1</v>
      </c>
    </row>
    <row r="15" spans="1:22" ht="24.95" customHeight="1" x14ac:dyDescent="0.15">
      <c r="A15" s="194"/>
      <c r="B15" s="192"/>
      <c r="C15" s="9"/>
      <c r="D15" s="52" t="s">
        <v>189</v>
      </c>
      <c r="E15" s="37" t="s">
        <v>190</v>
      </c>
      <c r="F15" s="12" t="s">
        <v>166</v>
      </c>
      <c r="G15" s="12" t="s">
        <v>166</v>
      </c>
      <c r="H15" s="30">
        <v>3</v>
      </c>
      <c r="I15" s="29">
        <v>2</v>
      </c>
      <c r="J15" s="29">
        <v>1</v>
      </c>
      <c r="K15" s="29"/>
      <c r="L15" s="33"/>
      <c r="M15" s="41"/>
      <c r="N15" s="31"/>
      <c r="O15" s="29"/>
      <c r="P15" s="29"/>
      <c r="Q15" s="33"/>
      <c r="R15" s="33"/>
      <c r="S15" s="50"/>
      <c r="T15" s="112">
        <f t="shared" si="2"/>
        <v>3</v>
      </c>
      <c r="U15" s="115">
        <f t="shared" si="2"/>
        <v>2</v>
      </c>
      <c r="V15" s="15">
        <f t="shared" si="2"/>
        <v>1</v>
      </c>
    </row>
    <row r="16" spans="1:22" ht="26.25" customHeight="1" x14ac:dyDescent="0.15">
      <c r="A16" s="194"/>
      <c r="B16" s="191"/>
      <c r="C16" s="9"/>
      <c r="D16" s="52" t="s">
        <v>191</v>
      </c>
      <c r="E16" s="36" t="s">
        <v>190</v>
      </c>
      <c r="F16" s="40" t="s">
        <v>166</v>
      </c>
      <c r="G16" s="12" t="s">
        <v>166</v>
      </c>
      <c r="H16" s="35"/>
      <c r="I16" s="87"/>
      <c r="J16" s="88"/>
      <c r="K16" s="88"/>
      <c r="L16" s="33"/>
      <c r="M16" s="41"/>
      <c r="N16" s="34"/>
      <c r="O16" s="33"/>
      <c r="P16" s="33"/>
      <c r="Q16" s="29">
        <v>3</v>
      </c>
      <c r="R16" s="29">
        <v>0</v>
      </c>
      <c r="S16" s="50">
        <v>3</v>
      </c>
      <c r="T16" s="112">
        <f t="shared" si="2"/>
        <v>3</v>
      </c>
      <c r="U16" s="115">
        <f t="shared" si="2"/>
        <v>0</v>
      </c>
      <c r="V16" s="15">
        <f t="shared" si="2"/>
        <v>3</v>
      </c>
    </row>
    <row r="17" spans="1:22" ht="33" customHeight="1" x14ac:dyDescent="0.15">
      <c r="A17" s="194"/>
      <c r="B17" s="28" t="s">
        <v>36</v>
      </c>
      <c r="C17" s="28"/>
      <c r="D17" s="84"/>
      <c r="E17" s="106"/>
      <c r="F17" s="106"/>
      <c r="G17" s="106"/>
      <c r="H17" s="85">
        <f t="shared" ref="H17:V17" si="3">SUM(H12:H16)</f>
        <v>6</v>
      </c>
      <c r="I17" s="89">
        <f t="shared" si="3"/>
        <v>4</v>
      </c>
      <c r="J17" s="89">
        <f t="shared" si="3"/>
        <v>2</v>
      </c>
      <c r="K17" s="90">
        <f t="shared" si="3"/>
        <v>3</v>
      </c>
      <c r="L17" s="91">
        <f t="shared" si="3"/>
        <v>2</v>
      </c>
      <c r="M17" s="86">
        <f t="shared" si="3"/>
        <v>1</v>
      </c>
      <c r="N17" s="85">
        <f t="shared" si="3"/>
        <v>3</v>
      </c>
      <c r="O17" s="92">
        <f t="shared" si="3"/>
        <v>2</v>
      </c>
      <c r="P17" s="93">
        <f t="shared" si="3"/>
        <v>1</v>
      </c>
      <c r="Q17" s="91">
        <f t="shared" si="3"/>
        <v>3</v>
      </c>
      <c r="R17" s="93">
        <f t="shared" si="3"/>
        <v>0</v>
      </c>
      <c r="S17" s="108">
        <f t="shared" si="3"/>
        <v>3</v>
      </c>
      <c r="T17" s="105">
        <f t="shared" si="3"/>
        <v>15</v>
      </c>
      <c r="U17" s="106">
        <f t="shared" si="3"/>
        <v>8</v>
      </c>
      <c r="V17" s="107">
        <f t="shared" si="3"/>
        <v>7</v>
      </c>
    </row>
    <row r="18" spans="1:22" ht="21.75" customHeight="1" x14ac:dyDescent="0.15">
      <c r="A18" s="194"/>
      <c r="B18" s="79"/>
      <c r="C18" s="42"/>
      <c r="D18" s="52" t="s">
        <v>192</v>
      </c>
      <c r="E18" s="29" t="s">
        <v>50</v>
      </c>
      <c r="F18" s="40" t="s">
        <v>166</v>
      </c>
      <c r="G18" s="12" t="s">
        <v>166</v>
      </c>
      <c r="H18" s="35"/>
      <c r="I18" s="43"/>
      <c r="J18" s="44"/>
      <c r="K18" s="44"/>
      <c r="L18" s="33"/>
      <c r="M18" s="41"/>
      <c r="N18" s="34">
        <v>1</v>
      </c>
      <c r="O18" s="33">
        <v>1</v>
      </c>
      <c r="P18" s="33">
        <v>0</v>
      </c>
      <c r="Q18" s="29"/>
      <c r="R18" s="29"/>
      <c r="S18" s="50"/>
      <c r="T18" s="51">
        <f t="shared" ref="T18:V33" si="4">SUM(H18,K18,N18,Q18)</f>
        <v>1</v>
      </c>
      <c r="U18" s="38">
        <f t="shared" si="4"/>
        <v>1</v>
      </c>
      <c r="V18" s="39">
        <f t="shared" si="4"/>
        <v>0</v>
      </c>
    </row>
    <row r="19" spans="1:22" ht="24.95" customHeight="1" x14ac:dyDescent="0.15">
      <c r="A19" s="194"/>
      <c r="B19" s="80"/>
      <c r="C19" s="42"/>
      <c r="D19" s="52" t="s">
        <v>193</v>
      </c>
      <c r="E19" s="54" t="s">
        <v>190</v>
      </c>
      <c r="F19" s="12" t="s">
        <v>166</v>
      </c>
      <c r="G19" s="12" t="s">
        <v>166</v>
      </c>
      <c r="H19" s="35">
        <v>2</v>
      </c>
      <c r="I19" s="33">
        <v>1</v>
      </c>
      <c r="J19" s="29">
        <v>1</v>
      </c>
      <c r="K19" s="29"/>
      <c r="L19" s="33"/>
      <c r="M19" s="41"/>
      <c r="N19" s="34"/>
      <c r="O19" s="33"/>
      <c r="P19" s="33"/>
      <c r="Q19" s="29"/>
      <c r="R19" s="29"/>
      <c r="S19" s="50"/>
      <c r="T19" s="51">
        <f t="shared" si="4"/>
        <v>2</v>
      </c>
      <c r="U19" s="38">
        <f t="shared" si="4"/>
        <v>1</v>
      </c>
      <c r="V19" s="39">
        <f t="shared" si="4"/>
        <v>1</v>
      </c>
    </row>
    <row r="20" spans="1:22" ht="24.95" customHeight="1" x14ac:dyDescent="0.15">
      <c r="A20" s="194"/>
      <c r="B20" s="197"/>
      <c r="C20" s="10"/>
      <c r="D20" s="53" t="s">
        <v>194</v>
      </c>
      <c r="E20" s="12" t="s">
        <v>52</v>
      </c>
      <c r="F20" s="40" t="s">
        <v>166</v>
      </c>
      <c r="G20" s="12" t="s">
        <v>166</v>
      </c>
      <c r="H20" s="13">
        <v>3</v>
      </c>
      <c r="I20" s="12">
        <v>0</v>
      </c>
      <c r="J20" s="12">
        <v>3</v>
      </c>
      <c r="K20" s="12"/>
      <c r="L20" s="12"/>
      <c r="M20" s="16"/>
      <c r="N20" s="14"/>
      <c r="O20" s="12"/>
      <c r="P20" s="12"/>
      <c r="Q20" s="12"/>
      <c r="R20" s="12"/>
      <c r="S20" s="47"/>
      <c r="T20" s="51">
        <f t="shared" si="4"/>
        <v>3</v>
      </c>
      <c r="U20" s="38">
        <f t="shared" si="4"/>
        <v>0</v>
      </c>
      <c r="V20" s="39">
        <f t="shared" si="4"/>
        <v>3</v>
      </c>
    </row>
    <row r="21" spans="1:22" ht="24.95" customHeight="1" x14ac:dyDescent="0.15">
      <c r="A21" s="194"/>
      <c r="B21" s="197"/>
      <c r="C21" s="10"/>
      <c r="D21" s="52" t="s">
        <v>195</v>
      </c>
      <c r="E21" s="36" t="s">
        <v>51</v>
      </c>
      <c r="F21" s="40" t="s">
        <v>166</v>
      </c>
      <c r="G21" s="12" t="s">
        <v>166</v>
      </c>
      <c r="H21" s="35">
        <v>2</v>
      </c>
      <c r="I21" s="33">
        <v>1</v>
      </c>
      <c r="J21" s="29">
        <v>1</v>
      </c>
      <c r="K21" s="29"/>
      <c r="L21" s="33"/>
      <c r="M21" s="41"/>
      <c r="N21" s="34"/>
      <c r="O21" s="33"/>
      <c r="P21" s="33"/>
      <c r="Q21" s="29"/>
      <c r="R21" s="94"/>
      <c r="S21" s="50"/>
      <c r="T21" s="51">
        <f t="shared" si="4"/>
        <v>2</v>
      </c>
      <c r="U21" s="38">
        <f t="shared" si="4"/>
        <v>1</v>
      </c>
      <c r="V21" s="39">
        <f t="shared" si="4"/>
        <v>1</v>
      </c>
    </row>
    <row r="22" spans="1:22" ht="24.95" customHeight="1" x14ac:dyDescent="0.15">
      <c r="A22" s="194"/>
      <c r="B22" s="197"/>
      <c r="C22" s="10"/>
      <c r="D22" s="52" t="s">
        <v>196</v>
      </c>
      <c r="E22" s="29" t="s">
        <v>190</v>
      </c>
      <c r="F22" s="12" t="s">
        <v>166</v>
      </c>
      <c r="G22" s="12" t="s">
        <v>166</v>
      </c>
      <c r="H22" s="30">
        <v>2</v>
      </c>
      <c r="I22" s="29">
        <v>1</v>
      </c>
      <c r="J22" s="29">
        <v>1</v>
      </c>
      <c r="K22" s="29"/>
      <c r="L22" s="29"/>
      <c r="M22" s="32"/>
      <c r="N22" s="31"/>
      <c r="O22" s="29"/>
      <c r="P22" s="29"/>
      <c r="Q22" s="59"/>
      <c r="R22" s="59"/>
      <c r="S22" s="60"/>
      <c r="T22" s="112">
        <f t="shared" si="4"/>
        <v>2</v>
      </c>
      <c r="U22" s="115">
        <f t="shared" si="4"/>
        <v>1</v>
      </c>
      <c r="V22" s="15">
        <f t="shared" si="4"/>
        <v>1</v>
      </c>
    </row>
    <row r="23" spans="1:22" ht="24.95" customHeight="1" x14ac:dyDescent="0.15">
      <c r="A23" s="194"/>
      <c r="B23" s="197"/>
      <c r="C23" s="10"/>
      <c r="D23" s="52" t="s">
        <v>197</v>
      </c>
      <c r="E23" s="29" t="s">
        <v>51</v>
      </c>
      <c r="F23" s="12" t="s">
        <v>166</v>
      </c>
      <c r="G23" s="12" t="s">
        <v>166</v>
      </c>
      <c r="H23" s="30">
        <v>2</v>
      </c>
      <c r="I23" s="29">
        <v>1</v>
      </c>
      <c r="J23" s="29">
        <v>1</v>
      </c>
      <c r="K23" s="29"/>
      <c r="L23" s="29"/>
      <c r="M23" s="32"/>
      <c r="N23" s="31"/>
      <c r="O23" s="29"/>
      <c r="P23" s="29"/>
      <c r="Q23" s="29"/>
      <c r="R23" s="29"/>
      <c r="S23" s="50"/>
      <c r="T23" s="112">
        <f t="shared" si="4"/>
        <v>2</v>
      </c>
      <c r="U23" s="115">
        <f t="shared" si="4"/>
        <v>1</v>
      </c>
      <c r="V23" s="15">
        <f t="shared" si="4"/>
        <v>1</v>
      </c>
    </row>
    <row r="24" spans="1:22" ht="24.95" customHeight="1" x14ac:dyDescent="0.15">
      <c r="A24" s="194"/>
      <c r="B24" s="197"/>
      <c r="C24" s="10"/>
      <c r="D24" s="78" t="s">
        <v>198</v>
      </c>
      <c r="E24" s="36" t="s">
        <v>190</v>
      </c>
      <c r="F24" s="40" t="s">
        <v>166</v>
      </c>
      <c r="G24" s="12" t="s">
        <v>166</v>
      </c>
      <c r="H24" s="13"/>
      <c r="I24" s="12"/>
      <c r="J24" s="12"/>
      <c r="K24" s="12">
        <v>2</v>
      </c>
      <c r="L24" s="12">
        <v>1</v>
      </c>
      <c r="M24" s="16">
        <v>1</v>
      </c>
      <c r="N24" s="14"/>
      <c r="O24" s="12"/>
      <c r="P24" s="12"/>
      <c r="Q24" s="12"/>
      <c r="R24" s="12"/>
      <c r="S24" s="47"/>
      <c r="T24" s="51">
        <f t="shared" si="4"/>
        <v>2</v>
      </c>
      <c r="U24" s="38">
        <f t="shared" si="4"/>
        <v>1</v>
      </c>
      <c r="V24" s="39">
        <f t="shared" si="4"/>
        <v>1</v>
      </c>
    </row>
    <row r="25" spans="1:22" ht="24.95" customHeight="1" x14ac:dyDescent="0.15">
      <c r="A25" s="194"/>
      <c r="B25" s="197"/>
      <c r="C25" s="10"/>
      <c r="D25" s="78" t="s">
        <v>199</v>
      </c>
      <c r="E25" s="36" t="s">
        <v>174</v>
      </c>
      <c r="F25" s="12" t="s">
        <v>167</v>
      </c>
      <c r="G25" s="12" t="s">
        <v>167</v>
      </c>
      <c r="H25" s="13"/>
      <c r="I25" s="12"/>
      <c r="J25" s="12"/>
      <c r="K25" s="12">
        <v>3</v>
      </c>
      <c r="L25" s="12">
        <v>1</v>
      </c>
      <c r="M25" s="16">
        <v>2</v>
      </c>
      <c r="N25" s="14"/>
      <c r="O25" s="12"/>
      <c r="P25" s="12"/>
      <c r="Q25" s="12"/>
      <c r="R25" s="12"/>
      <c r="S25" s="47"/>
      <c r="T25" s="51">
        <f t="shared" si="4"/>
        <v>3</v>
      </c>
      <c r="U25" s="38">
        <f t="shared" si="4"/>
        <v>1</v>
      </c>
      <c r="V25" s="39">
        <f t="shared" si="4"/>
        <v>2</v>
      </c>
    </row>
    <row r="26" spans="1:22" ht="24.95" customHeight="1" x14ac:dyDescent="0.15">
      <c r="A26" s="194"/>
      <c r="B26" s="197"/>
      <c r="C26" s="10"/>
      <c r="D26" s="78" t="s">
        <v>200</v>
      </c>
      <c r="E26" s="36" t="s">
        <v>174</v>
      </c>
      <c r="F26" s="12" t="s">
        <v>167</v>
      </c>
      <c r="G26" s="12" t="s">
        <v>167</v>
      </c>
      <c r="H26" s="13"/>
      <c r="I26" s="12"/>
      <c r="J26" s="12"/>
      <c r="K26" s="14">
        <v>3</v>
      </c>
      <c r="L26" s="12">
        <v>2</v>
      </c>
      <c r="M26" s="16">
        <v>1</v>
      </c>
      <c r="N26" s="14"/>
      <c r="O26" s="12"/>
      <c r="P26" s="12"/>
      <c r="Q26" s="12"/>
      <c r="R26" s="12"/>
      <c r="S26" s="47"/>
      <c r="T26" s="51">
        <f t="shared" si="4"/>
        <v>3</v>
      </c>
      <c r="U26" s="38">
        <f t="shared" si="4"/>
        <v>2</v>
      </c>
      <c r="V26" s="39">
        <f t="shared" si="4"/>
        <v>1</v>
      </c>
    </row>
    <row r="27" spans="1:22" ht="24.95" customHeight="1" x14ac:dyDescent="0.15">
      <c r="A27" s="194"/>
      <c r="B27" s="197"/>
      <c r="C27" s="10"/>
      <c r="D27" s="52" t="s">
        <v>202</v>
      </c>
      <c r="E27" s="36" t="s">
        <v>174</v>
      </c>
      <c r="F27" s="12" t="s">
        <v>167</v>
      </c>
      <c r="G27" s="12" t="s">
        <v>167</v>
      </c>
      <c r="H27" s="13"/>
      <c r="I27" s="12"/>
      <c r="J27" s="12"/>
      <c r="K27" s="14">
        <v>3</v>
      </c>
      <c r="L27" s="12">
        <v>2</v>
      </c>
      <c r="M27" s="16">
        <v>1</v>
      </c>
      <c r="N27" s="14"/>
      <c r="O27" s="12"/>
      <c r="P27" s="12"/>
      <c r="Q27" s="12"/>
      <c r="R27" s="12"/>
      <c r="S27" s="47"/>
      <c r="T27" s="51">
        <f t="shared" si="4"/>
        <v>3</v>
      </c>
      <c r="U27" s="38">
        <f t="shared" si="4"/>
        <v>2</v>
      </c>
      <c r="V27" s="39">
        <f t="shared" si="4"/>
        <v>1</v>
      </c>
    </row>
    <row r="28" spans="1:22" ht="24.95" customHeight="1" x14ac:dyDescent="0.15">
      <c r="A28" s="194"/>
      <c r="B28" s="197"/>
      <c r="C28" s="10"/>
      <c r="D28" s="52" t="s">
        <v>203</v>
      </c>
      <c r="E28" s="29" t="s">
        <v>51</v>
      </c>
      <c r="F28" s="40" t="s">
        <v>204</v>
      </c>
      <c r="G28" s="12" t="s">
        <v>204</v>
      </c>
      <c r="H28" s="30"/>
      <c r="I28" s="29"/>
      <c r="J28" s="29"/>
      <c r="K28" s="34">
        <v>2</v>
      </c>
      <c r="L28" s="33">
        <v>0</v>
      </c>
      <c r="M28" s="41">
        <v>2</v>
      </c>
      <c r="N28" s="34"/>
      <c r="O28" s="33"/>
      <c r="P28" s="33"/>
      <c r="Q28" s="33"/>
      <c r="R28" s="33"/>
      <c r="S28" s="50"/>
      <c r="T28" s="51">
        <f t="shared" si="4"/>
        <v>2</v>
      </c>
      <c r="U28" s="38">
        <f t="shared" si="4"/>
        <v>0</v>
      </c>
      <c r="V28" s="39">
        <f t="shared" si="4"/>
        <v>2</v>
      </c>
    </row>
    <row r="29" spans="1:22" ht="24.95" customHeight="1" x14ac:dyDescent="0.15">
      <c r="A29" s="194"/>
      <c r="B29" s="197"/>
      <c r="C29" s="10"/>
      <c r="D29" s="52" t="s">
        <v>205</v>
      </c>
      <c r="E29" s="29" t="s">
        <v>51</v>
      </c>
      <c r="F29" s="40" t="s">
        <v>204</v>
      </c>
      <c r="G29" s="12" t="s">
        <v>204</v>
      </c>
      <c r="H29" s="30"/>
      <c r="I29" s="33"/>
      <c r="J29" s="33"/>
      <c r="K29" s="34">
        <v>3</v>
      </c>
      <c r="L29" s="33">
        <v>0</v>
      </c>
      <c r="M29" s="41">
        <v>3</v>
      </c>
      <c r="N29" s="34"/>
      <c r="O29" s="33"/>
      <c r="P29" s="33"/>
      <c r="Q29" s="33"/>
      <c r="R29" s="33"/>
      <c r="S29" s="50"/>
      <c r="T29" s="51">
        <f t="shared" si="4"/>
        <v>3</v>
      </c>
      <c r="U29" s="38">
        <f t="shared" si="4"/>
        <v>0</v>
      </c>
      <c r="V29" s="39">
        <f t="shared" si="4"/>
        <v>3</v>
      </c>
    </row>
    <row r="30" spans="1:22" ht="24.95" customHeight="1" x14ac:dyDescent="0.15">
      <c r="A30" s="194"/>
      <c r="B30" s="197"/>
      <c r="C30" s="10"/>
      <c r="D30" s="52" t="s">
        <v>206</v>
      </c>
      <c r="E30" s="37" t="s">
        <v>207</v>
      </c>
      <c r="F30" s="12" t="s">
        <v>204</v>
      </c>
      <c r="G30" s="12" t="s">
        <v>204</v>
      </c>
      <c r="H30" s="13"/>
      <c r="I30" s="12"/>
      <c r="J30" s="12"/>
      <c r="K30" s="12"/>
      <c r="L30" s="12"/>
      <c r="M30" s="16"/>
      <c r="N30" s="14">
        <v>3</v>
      </c>
      <c r="O30" s="12">
        <v>0</v>
      </c>
      <c r="P30" s="12">
        <v>3</v>
      </c>
      <c r="Q30" s="12"/>
      <c r="R30" s="12"/>
      <c r="S30" s="47"/>
      <c r="T30" s="51">
        <f t="shared" si="4"/>
        <v>3</v>
      </c>
      <c r="U30" s="38">
        <f t="shared" si="4"/>
        <v>0</v>
      </c>
      <c r="V30" s="39">
        <f t="shared" si="4"/>
        <v>3</v>
      </c>
    </row>
    <row r="31" spans="1:22" ht="24.95" customHeight="1" x14ac:dyDescent="0.15">
      <c r="A31" s="194"/>
      <c r="B31" s="197"/>
      <c r="C31" s="10"/>
      <c r="D31" s="52" t="s">
        <v>208</v>
      </c>
      <c r="E31" s="37" t="s">
        <v>207</v>
      </c>
      <c r="F31" s="12" t="s">
        <v>204</v>
      </c>
      <c r="G31" s="12" t="s">
        <v>204</v>
      </c>
      <c r="H31" s="30"/>
      <c r="I31" s="29"/>
      <c r="J31" s="29"/>
      <c r="K31" s="29"/>
      <c r="L31" s="33"/>
      <c r="M31" s="41"/>
      <c r="N31" s="31">
        <v>3</v>
      </c>
      <c r="O31" s="29">
        <v>2</v>
      </c>
      <c r="P31" s="29">
        <v>1</v>
      </c>
      <c r="Q31" s="33"/>
      <c r="R31" s="33"/>
      <c r="S31" s="50"/>
      <c r="T31" s="112">
        <f t="shared" si="4"/>
        <v>3</v>
      </c>
      <c r="U31" s="115">
        <f t="shared" si="4"/>
        <v>2</v>
      </c>
      <c r="V31" s="15">
        <f t="shared" si="4"/>
        <v>1</v>
      </c>
    </row>
    <row r="32" spans="1:22" ht="24.95" customHeight="1" x14ac:dyDescent="0.15">
      <c r="A32" s="194"/>
      <c r="B32" s="197"/>
      <c r="C32" s="10"/>
      <c r="D32" s="52" t="s">
        <v>209</v>
      </c>
      <c r="E32" s="37" t="s">
        <v>207</v>
      </c>
      <c r="F32" s="12" t="s">
        <v>204</v>
      </c>
      <c r="G32" s="12" t="s">
        <v>204</v>
      </c>
      <c r="H32" s="30"/>
      <c r="I32" s="29"/>
      <c r="J32" s="29"/>
      <c r="K32" s="12"/>
      <c r="L32" s="12"/>
      <c r="M32" s="16"/>
      <c r="N32" s="31">
        <v>3</v>
      </c>
      <c r="O32" s="29">
        <v>2</v>
      </c>
      <c r="P32" s="29">
        <v>1</v>
      </c>
      <c r="Q32" s="29"/>
      <c r="R32" s="29"/>
      <c r="S32" s="50"/>
      <c r="T32" s="112">
        <f t="shared" si="4"/>
        <v>3</v>
      </c>
      <c r="U32" s="115">
        <f t="shared" si="4"/>
        <v>2</v>
      </c>
      <c r="V32" s="15">
        <f t="shared" si="4"/>
        <v>1</v>
      </c>
    </row>
    <row r="33" spans="1:22" ht="24.95" customHeight="1" x14ac:dyDescent="0.15">
      <c r="A33" s="194"/>
      <c r="B33" s="197"/>
      <c r="C33" s="42"/>
      <c r="D33" s="78" t="s">
        <v>210</v>
      </c>
      <c r="E33" s="36" t="s">
        <v>207</v>
      </c>
      <c r="F33" s="40" t="s">
        <v>204</v>
      </c>
      <c r="G33" s="12" t="s">
        <v>204</v>
      </c>
      <c r="H33" s="13"/>
      <c r="I33" s="12"/>
      <c r="J33" s="12"/>
      <c r="K33" s="12"/>
      <c r="L33" s="12"/>
      <c r="M33" s="16"/>
      <c r="N33" s="14">
        <v>2</v>
      </c>
      <c r="O33" s="12">
        <v>1</v>
      </c>
      <c r="P33" s="12">
        <v>1</v>
      </c>
      <c r="Q33" s="12"/>
      <c r="R33" s="12"/>
      <c r="S33" s="47"/>
      <c r="T33" s="51">
        <f t="shared" si="4"/>
        <v>2</v>
      </c>
      <c r="U33" s="38">
        <f t="shared" si="4"/>
        <v>1</v>
      </c>
      <c r="V33" s="39">
        <f t="shared" si="4"/>
        <v>1</v>
      </c>
    </row>
    <row r="34" spans="1:22" ht="24.95" customHeight="1" x14ac:dyDescent="0.15">
      <c r="A34" s="194"/>
      <c r="B34" s="197"/>
      <c r="C34" s="42"/>
      <c r="D34" s="52" t="s">
        <v>211</v>
      </c>
      <c r="E34" s="37" t="s">
        <v>207</v>
      </c>
      <c r="F34" s="40" t="s">
        <v>204</v>
      </c>
      <c r="G34" s="12" t="s">
        <v>204</v>
      </c>
      <c r="H34" s="35"/>
      <c r="I34" s="33"/>
      <c r="J34" s="29"/>
      <c r="K34" s="29"/>
      <c r="L34" s="33"/>
      <c r="M34" s="41"/>
      <c r="N34" s="34"/>
      <c r="O34" s="33"/>
      <c r="P34" s="33"/>
      <c r="Q34" s="29">
        <v>2</v>
      </c>
      <c r="R34" s="29">
        <v>1</v>
      </c>
      <c r="S34" s="50">
        <v>1</v>
      </c>
      <c r="T34" s="51">
        <f t="shared" ref="T34:V39" si="5">SUM(H34,K34,N34,Q34)</f>
        <v>2</v>
      </c>
      <c r="U34" s="38">
        <f t="shared" si="5"/>
        <v>1</v>
      </c>
      <c r="V34" s="39">
        <f t="shared" si="5"/>
        <v>1</v>
      </c>
    </row>
    <row r="35" spans="1:22" ht="24.95" customHeight="1" x14ac:dyDescent="0.15">
      <c r="A35" s="194"/>
      <c r="B35" s="197"/>
      <c r="C35" s="42"/>
      <c r="D35" s="52" t="s">
        <v>212</v>
      </c>
      <c r="E35" s="36" t="s">
        <v>207</v>
      </c>
      <c r="F35" s="40" t="s">
        <v>204</v>
      </c>
      <c r="G35" s="12" t="s">
        <v>204</v>
      </c>
      <c r="H35" s="35"/>
      <c r="I35" s="33"/>
      <c r="J35" s="29"/>
      <c r="K35" s="29"/>
      <c r="L35" s="33"/>
      <c r="M35" s="41"/>
      <c r="N35" s="34"/>
      <c r="O35" s="33"/>
      <c r="P35" s="33"/>
      <c r="Q35" s="29">
        <v>2</v>
      </c>
      <c r="R35" s="88">
        <v>1</v>
      </c>
      <c r="S35" s="50">
        <v>1</v>
      </c>
      <c r="T35" s="112">
        <f t="shared" si="5"/>
        <v>2</v>
      </c>
      <c r="U35" s="115">
        <f t="shared" si="5"/>
        <v>1</v>
      </c>
      <c r="V35" s="15">
        <f t="shared" si="5"/>
        <v>1</v>
      </c>
    </row>
    <row r="36" spans="1:22" ht="24.95" customHeight="1" x14ac:dyDescent="0.15">
      <c r="A36" s="194"/>
      <c r="B36" s="197"/>
      <c r="C36" s="42"/>
      <c r="D36" s="52" t="s">
        <v>214</v>
      </c>
      <c r="E36" s="37" t="s">
        <v>207</v>
      </c>
      <c r="F36" s="40" t="s">
        <v>204</v>
      </c>
      <c r="G36" s="12" t="s">
        <v>204</v>
      </c>
      <c r="H36" s="35"/>
      <c r="I36" s="33"/>
      <c r="J36" s="29"/>
      <c r="K36" s="29"/>
      <c r="L36" s="33"/>
      <c r="M36" s="41"/>
      <c r="N36" s="34"/>
      <c r="O36" s="33"/>
      <c r="P36" s="33"/>
      <c r="Q36" s="29">
        <v>3</v>
      </c>
      <c r="R36" s="29">
        <v>2</v>
      </c>
      <c r="S36" s="50">
        <v>1</v>
      </c>
      <c r="T36" s="51">
        <f t="shared" si="5"/>
        <v>3</v>
      </c>
      <c r="U36" s="38">
        <f t="shared" si="5"/>
        <v>2</v>
      </c>
      <c r="V36" s="39">
        <f t="shared" si="5"/>
        <v>1</v>
      </c>
    </row>
    <row r="37" spans="1:22" ht="24.95" customHeight="1" x14ac:dyDescent="0.15">
      <c r="A37" s="194"/>
      <c r="B37" s="197"/>
      <c r="C37" s="42"/>
      <c r="D37" s="52" t="s">
        <v>215</v>
      </c>
      <c r="E37" s="37" t="s">
        <v>207</v>
      </c>
      <c r="F37" s="40" t="s">
        <v>204</v>
      </c>
      <c r="G37" s="12" t="s">
        <v>204</v>
      </c>
      <c r="H37" s="35"/>
      <c r="I37" s="33"/>
      <c r="J37" s="29"/>
      <c r="K37" s="29"/>
      <c r="L37" s="33"/>
      <c r="M37" s="41"/>
      <c r="N37" s="34"/>
      <c r="O37" s="33"/>
      <c r="P37" s="33"/>
      <c r="Q37" s="29">
        <v>2</v>
      </c>
      <c r="R37" s="29">
        <v>1</v>
      </c>
      <c r="S37" s="50">
        <v>1</v>
      </c>
      <c r="T37" s="51">
        <f t="shared" si="5"/>
        <v>2</v>
      </c>
      <c r="U37" s="38">
        <f t="shared" si="5"/>
        <v>1</v>
      </c>
      <c r="V37" s="39">
        <f t="shared" si="5"/>
        <v>1</v>
      </c>
    </row>
    <row r="38" spans="1:22" ht="24.95" customHeight="1" x14ac:dyDescent="0.15">
      <c r="A38" s="194"/>
      <c r="B38" s="197"/>
      <c r="C38" s="42"/>
      <c r="D38" s="52" t="s">
        <v>216</v>
      </c>
      <c r="E38" s="37" t="s">
        <v>207</v>
      </c>
      <c r="F38" s="40" t="s">
        <v>204</v>
      </c>
      <c r="G38" s="40" t="s">
        <v>204</v>
      </c>
      <c r="H38" s="35"/>
      <c r="I38" s="33"/>
      <c r="J38" s="29"/>
      <c r="K38" s="29"/>
      <c r="L38" s="33"/>
      <c r="M38" s="41"/>
      <c r="N38" s="34"/>
      <c r="O38" s="33"/>
      <c r="P38" s="33"/>
      <c r="Q38" s="29">
        <v>2</v>
      </c>
      <c r="R38" s="29">
        <v>1</v>
      </c>
      <c r="S38" s="50">
        <v>1</v>
      </c>
      <c r="T38" s="51">
        <f t="shared" si="5"/>
        <v>2</v>
      </c>
      <c r="U38" s="38">
        <f t="shared" si="5"/>
        <v>1</v>
      </c>
      <c r="V38" s="39">
        <f t="shared" si="5"/>
        <v>1</v>
      </c>
    </row>
    <row r="39" spans="1:22" ht="24.95" customHeight="1" x14ac:dyDescent="0.15">
      <c r="A39" s="194"/>
      <c r="B39" s="113"/>
      <c r="C39" s="42"/>
      <c r="D39" s="52" t="s">
        <v>217</v>
      </c>
      <c r="E39" s="37" t="s">
        <v>207</v>
      </c>
      <c r="F39" s="40" t="s">
        <v>204</v>
      </c>
      <c r="G39" s="12" t="s">
        <v>204</v>
      </c>
      <c r="H39" s="35"/>
      <c r="I39" s="33"/>
      <c r="J39" s="29"/>
      <c r="K39" s="29"/>
      <c r="L39" s="33"/>
      <c r="M39" s="41"/>
      <c r="N39" s="34"/>
      <c r="O39" s="33"/>
      <c r="P39" s="33"/>
      <c r="Q39" s="29">
        <v>2</v>
      </c>
      <c r="R39" s="29">
        <v>1</v>
      </c>
      <c r="S39" s="50">
        <v>1</v>
      </c>
      <c r="T39" s="112">
        <f t="shared" si="5"/>
        <v>2</v>
      </c>
      <c r="U39" s="112">
        <f t="shared" si="5"/>
        <v>1</v>
      </c>
      <c r="V39" s="112">
        <f t="shared" si="5"/>
        <v>1</v>
      </c>
    </row>
    <row r="40" spans="1:22" ht="24.95" customHeight="1" x14ac:dyDescent="0.15">
      <c r="A40" s="195"/>
      <c r="B40" s="106" t="s">
        <v>218</v>
      </c>
      <c r="C40" s="28"/>
      <c r="D40" s="28"/>
      <c r="E40" s="106"/>
      <c r="F40" s="28"/>
      <c r="G40" s="28"/>
      <c r="H40" s="105">
        <f t="shared" ref="H40:V40" si="6">SUM(H18:H39)</f>
        <v>11</v>
      </c>
      <c r="I40" s="105">
        <f t="shared" si="6"/>
        <v>4</v>
      </c>
      <c r="J40" s="105">
        <f t="shared" si="6"/>
        <v>7</v>
      </c>
      <c r="K40" s="105">
        <f t="shared" si="6"/>
        <v>16</v>
      </c>
      <c r="L40" s="105">
        <f t="shared" si="6"/>
        <v>6</v>
      </c>
      <c r="M40" s="105">
        <f t="shared" si="6"/>
        <v>10</v>
      </c>
      <c r="N40" s="105">
        <f t="shared" si="6"/>
        <v>12</v>
      </c>
      <c r="O40" s="105">
        <f t="shared" si="6"/>
        <v>6</v>
      </c>
      <c r="P40" s="105">
        <f t="shared" si="6"/>
        <v>6</v>
      </c>
      <c r="Q40" s="105">
        <f t="shared" si="6"/>
        <v>13</v>
      </c>
      <c r="R40" s="105">
        <f t="shared" si="6"/>
        <v>7</v>
      </c>
      <c r="S40" s="105">
        <f t="shared" si="6"/>
        <v>6</v>
      </c>
      <c r="T40" s="105">
        <f t="shared" si="6"/>
        <v>52</v>
      </c>
      <c r="U40" s="105">
        <f t="shared" si="6"/>
        <v>23</v>
      </c>
      <c r="V40" s="105">
        <f t="shared" si="6"/>
        <v>29</v>
      </c>
    </row>
    <row r="41" spans="1:22" ht="24" customHeight="1" thickBot="1" x14ac:dyDescent="0.2">
      <c r="A41" s="198" t="s">
        <v>10</v>
      </c>
      <c r="B41" s="199"/>
      <c r="C41" s="199"/>
      <c r="D41" s="199"/>
      <c r="E41" s="199"/>
      <c r="F41" s="199"/>
      <c r="G41" s="199"/>
      <c r="H41" s="110">
        <f t="shared" ref="H41:V41" si="7">SUM(H11,H17,H40)</f>
        <v>21</v>
      </c>
      <c r="I41" s="110">
        <f t="shared" si="7"/>
        <v>11</v>
      </c>
      <c r="J41" s="110">
        <f t="shared" si="7"/>
        <v>10</v>
      </c>
      <c r="K41" s="110">
        <f t="shared" si="7"/>
        <v>21</v>
      </c>
      <c r="L41" s="110">
        <f t="shared" si="7"/>
        <v>9</v>
      </c>
      <c r="M41" s="110">
        <f t="shared" si="7"/>
        <v>12</v>
      </c>
      <c r="N41" s="110">
        <f t="shared" si="7"/>
        <v>19</v>
      </c>
      <c r="O41" s="110">
        <f t="shared" si="7"/>
        <v>12</v>
      </c>
      <c r="P41" s="110">
        <f t="shared" si="7"/>
        <v>7</v>
      </c>
      <c r="Q41" s="110">
        <f t="shared" si="7"/>
        <v>19</v>
      </c>
      <c r="R41" s="110">
        <f t="shared" si="7"/>
        <v>9</v>
      </c>
      <c r="S41" s="110">
        <f t="shared" si="7"/>
        <v>10</v>
      </c>
      <c r="T41" s="110">
        <f t="shared" si="7"/>
        <v>80</v>
      </c>
      <c r="U41" s="110">
        <f t="shared" si="7"/>
        <v>41</v>
      </c>
      <c r="V41" s="110">
        <f t="shared" si="7"/>
        <v>39</v>
      </c>
    </row>
    <row r="43" spans="1:22" ht="239.25" customHeight="1" x14ac:dyDescent="0.15">
      <c r="A43" s="187" t="s">
        <v>48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</row>
  </sheetData>
  <mergeCells count="24">
    <mergeCell ref="A1:G1"/>
    <mergeCell ref="H1:P1"/>
    <mergeCell ref="Q1:V1"/>
    <mergeCell ref="A2:B4"/>
    <mergeCell ref="C2:C4"/>
    <mergeCell ref="D2:D4"/>
    <mergeCell ref="E2:E4"/>
    <mergeCell ref="F2:F4"/>
    <mergeCell ref="G2:G4"/>
    <mergeCell ref="H2:M2"/>
    <mergeCell ref="N2:S2"/>
    <mergeCell ref="T2:V3"/>
    <mergeCell ref="H3:J3"/>
    <mergeCell ref="K3:M3"/>
    <mergeCell ref="N3:P3"/>
    <mergeCell ref="Q3:S3"/>
    <mergeCell ref="A43:V43"/>
    <mergeCell ref="A5:A11"/>
    <mergeCell ref="B5:B6"/>
    <mergeCell ref="B7:B10"/>
    <mergeCell ref="A12:A40"/>
    <mergeCell ref="B12:B16"/>
    <mergeCell ref="B20:B38"/>
    <mergeCell ref="A41:G41"/>
  </mergeCells>
  <phoneticPr fontId="6" type="noConversion"/>
  <printOptions horizontalCentered="1"/>
  <pageMargins left="0.39370078740157483" right="0.31496062992125984" top="1.4566929133858268" bottom="0.74803149606299213" header="0.59055118110236227" footer="0.31496062992125984"/>
  <pageSetup paperSize="12" scale="69" orientation="portrait" r:id="rId1"/>
  <headerFooter>
    <oddHeader>&amp;C&amp;"맑은 고딕,굵게"&amp;20 2017~2018학년도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view="pageBreakPreview" zoomScale="55" zoomScaleSheetLayoutView="55" workbookViewId="0">
      <selection activeCell="L33" sqref="L33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11.44140625" style="1" customWidth="1"/>
    <col min="4" max="4" width="20" style="1" bestFit="1" customWidth="1"/>
    <col min="5" max="5" width="10.77734375" style="70" customWidth="1"/>
    <col min="6" max="7" width="5.77734375" style="1" customWidth="1"/>
    <col min="8" max="22" width="4.21875" style="1" customWidth="1"/>
    <col min="23" max="16384" width="8.88671875" style="1"/>
  </cols>
  <sheetData>
    <row r="1" spans="1:22" s="2" customFormat="1" ht="16.5" customHeight="1" thickBot="1" x14ac:dyDescent="0.2">
      <c r="A1" s="200" t="s">
        <v>83</v>
      </c>
      <c r="B1" s="200"/>
      <c r="C1" s="200"/>
      <c r="D1" s="200"/>
      <c r="E1" s="200"/>
      <c r="F1" s="200"/>
      <c r="G1" s="200"/>
      <c r="H1" s="201" t="s">
        <v>100</v>
      </c>
      <c r="I1" s="201"/>
      <c r="J1" s="201"/>
      <c r="K1" s="201"/>
      <c r="L1" s="201"/>
      <c r="M1" s="201"/>
      <c r="N1" s="201"/>
      <c r="O1" s="201"/>
      <c r="P1" s="201"/>
      <c r="Q1" s="202" t="s">
        <v>102</v>
      </c>
      <c r="R1" s="202"/>
      <c r="S1" s="202"/>
      <c r="T1" s="202"/>
      <c r="U1" s="202"/>
      <c r="V1" s="202"/>
    </row>
    <row r="2" spans="1:22" ht="16.5" customHeight="1" x14ac:dyDescent="0.15">
      <c r="A2" s="203" t="s">
        <v>53</v>
      </c>
      <c r="B2" s="204"/>
      <c r="C2" s="204" t="s">
        <v>11</v>
      </c>
      <c r="D2" s="204" t="s">
        <v>42</v>
      </c>
      <c r="E2" s="207" t="s">
        <v>45</v>
      </c>
      <c r="F2" s="204" t="s">
        <v>43</v>
      </c>
      <c r="G2" s="204" t="s">
        <v>44</v>
      </c>
      <c r="H2" s="203" t="s">
        <v>0</v>
      </c>
      <c r="I2" s="204"/>
      <c r="J2" s="204"/>
      <c r="K2" s="204"/>
      <c r="L2" s="204"/>
      <c r="M2" s="210"/>
      <c r="N2" s="211" t="s">
        <v>1</v>
      </c>
      <c r="O2" s="212"/>
      <c r="P2" s="204"/>
      <c r="Q2" s="204"/>
      <c r="R2" s="204"/>
      <c r="S2" s="213"/>
      <c r="T2" s="203" t="s">
        <v>2</v>
      </c>
      <c r="U2" s="204"/>
      <c r="V2" s="210"/>
    </row>
    <row r="3" spans="1:22" ht="16.5" customHeight="1" x14ac:dyDescent="0.15">
      <c r="A3" s="205"/>
      <c r="B3" s="206"/>
      <c r="C3" s="206"/>
      <c r="D3" s="206"/>
      <c r="E3" s="208"/>
      <c r="F3" s="206"/>
      <c r="G3" s="206"/>
      <c r="H3" s="205" t="s">
        <v>3</v>
      </c>
      <c r="I3" s="206"/>
      <c r="J3" s="206"/>
      <c r="K3" s="206" t="s">
        <v>4</v>
      </c>
      <c r="L3" s="206"/>
      <c r="M3" s="214"/>
      <c r="N3" s="215" t="s">
        <v>3</v>
      </c>
      <c r="O3" s="216"/>
      <c r="P3" s="206"/>
      <c r="Q3" s="206" t="s">
        <v>4</v>
      </c>
      <c r="R3" s="206"/>
      <c r="S3" s="217"/>
      <c r="T3" s="205"/>
      <c r="U3" s="206"/>
      <c r="V3" s="214"/>
    </row>
    <row r="4" spans="1:22" ht="16.5" customHeight="1" x14ac:dyDescent="0.15">
      <c r="A4" s="205"/>
      <c r="B4" s="206"/>
      <c r="C4" s="206"/>
      <c r="D4" s="206"/>
      <c r="E4" s="209"/>
      <c r="F4" s="206"/>
      <c r="G4" s="206"/>
      <c r="H4" s="105" t="s">
        <v>5</v>
      </c>
      <c r="I4" s="106" t="s">
        <v>6</v>
      </c>
      <c r="J4" s="106" t="s">
        <v>7</v>
      </c>
      <c r="K4" s="106" t="s">
        <v>5</v>
      </c>
      <c r="L4" s="106" t="s">
        <v>6</v>
      </c>
      <c r="M4" s="107" t="s">
        <v>7</v>
      </c>
      <c r="N4" s="108" t="s">
        <v>5</v>
      </c>
      <c r="O4" s="106" t="s">
        <v>6</v>
      </c>
      <c r="P4" s="106" t="s">
        <v>7</v>
      </c>
      <c r="Q4" s="106" t="s">
        <v>5</v>
      </c>
      <c r="R4" s="106" t="s">
        <v>6</v>
      </c>
      <c r="S4" s="109" t="s">
        <v>7</v>
      </c>
      <c r="T4" s="105" t="s">
        <v>5</v>
      </c>
      <c r="U4" s="106" t="s">
        <v>6</v>
      </c>
      <c r="V4" s="107" t="s">
        <v>7</v>
      </c>
    </row>
    <row r="5" spans="1:22" ht="24.95" customHeight="1" x14ac:dyDescent="0.15">
      <c r="A5" s="188" t="s">
        <v>35</v>
      </c>
      <c r="B5" s="190" t="s">
        <v>8</v>
      </c>
      <c r="C5" s="9"/>
      <c r="D5" s="76" t="s">
        <v>162</v>
      </c>
      <c r="E5" s="54" t="s">
        <v>163</v>
      </c>
      <c r="F5" s="11" t="s">
        <v>164</v>
      </c>
      <c r="G5" s="12" t="s">
        <v>164</v>
      </c>
      <c r="H5" s="61"/>
      <c r="I5" s="9"/>
      <c r="J5" s="9"/>
      <c r="K5" s="12"/>
      <c r="L5" s="12"/>
      <c r="M5" s="16"/>
      <c r="N5" s="14"/>
      <c r="O5" s="12"/>
      <c r="P5" s="12"/>
      <c r="Q5" s="104">
        <v>3</v>
      </c>
      <c r="R5" s="115">
        <v>2</v>
      </c>
      <c r="S5" s="46">
        <v>1</v>
      </c>
      <c r="T5" s="112">
        <f t="shared" ref="T5:V10" si="0">SUM(H5,K5,N5,Q5)</f>
        <v>3</v>
      </c>
      <c r="U5" s="115">
        <f t="shared" si="0"/>
        <v>2</v>
      </c>
      <c r="V5" s="15">
        <f t="shared" si="0"/>
        <v>1</v>
      </c>
    </row>
    <row r="6" spans="1:22" ht="24.95" customHeight="1" x14ac:dyDescent="0.15">
      <c r="A6" s="188"/>
      <c r="B6" s="191"/>
      <c r="C6" s="9"/>
      <c r="D6" s="77" t="s">
        <v>165</v>
      </c>
      <c r="E6" s="54" t="s">
        <v>163</v>
      </c>
      <c r="F6" s="11" t="s">
        <v>101</v>
      </c>
      <c r="G6" s="9" t="s">
        <v>164</v>
      </c>
      <c r="H6" s="13">
        <v>3</v>
      </c>
      <c r="I6" s="12">
        <v>2</v>
      </c>
      <c r="J6" s="12">
        <v>1</v>
      </c>
      <c r="K6" s="12"/>
      <c r="L6" s="12"/>
      <c r="M6" s="16"/>
      <c r="N6" s="14"/>
      <c r="O6" s="12"/>
      <c r="P6" s="12"/>
      <c r="Q6" s="9"/>
      <c r="R6" s="9"/>
      <c r="S6" s="58"/>
      <c r="T6" s="112">
        <f>SUM(H6,K6,N6,Q6)</f>
        <v>3</v>
      </c>
      <c r="U6" s="115">
        <f>SUM(I6,L6,O6,R6)</f>
        <v>2</v>
      </c>
      <c r="V6" s="15">
        <f>SUM(J6,M6,P6,S6)</f>
        <v>1</v>
      </c>
    </row>
    <row r="7" spans="1:22" ht="24.95" customHeight="1" x14ac:dyDescent="0.15">
      <c r="A7" s="188"/>
      <c r="B7" s="190" t="s">
        <v>9</v>
      </c>
      <c r="C7" s="9"/>
      <c r="D7" s="52" t="s">
        <v>219</v>
      </c>
      <c r="E7" s="54" t="s">
        <v>163</v>
      </c>
      <c r="F7" s="11" t="s">
        <v>101</v>
      </c>
      <c r="G7" s="12" t="s">
        <v>166</v>
      </c>
      <c r="H7" s="30"/>
      <c r="I7" s="29"/>
      <c r="J7" s="29"/>
      <c r="K7" s="29"/>
      <c r="L7" s="29"/>
      <c r="M7" s="32"/>
      <c r="N7" s="34">
        <v>2</v>
      </c>
      <c r="O7" s="33">
        <v>2</v>
      </c>
      <c r="P7" s="33">
        <v>0</v>
      </c>
      <c r="Q7" s="33"/>
      <c r="R7" s="33"/>
      <c r="S7" s="50"/>
      <c r="T7" s="112">
        <f t="shared" si="0"/>
        <v>2</v>
      </c>
      <c r="U7" s="115">
        <f t="shared" si="0"/>
        <v>2</v>
      </c>
      <c r="V7" s="15">
        <f t="shared" si="0"/>
        <v>0</v>
      </c>
    </row>
    <row r="8" spans="1:22" ht="24.95" customHeight="1" x14ac:dyDescent="0.15">
      <c r="A8" s="188"/>
      <c r="B8" s="192"/>
      <c r="C8" s="10"/>
      <c r="D8" s="76" t="s">
        <v>172</v>
      </c>
      <c r="E8" s="54" t="s">
        <v>190</v>
      </c>
      <c r="F8" s="11" t="s">
        <v>166</v>
      </c>
      <c r="G8" s="12" t="s">
        <v>166</v>
      </c>
      <c r="H8" s="13">
        <v>1</v>
      </c>
      <c r="I8" s="12">
        <v>1</v>
      </c>
      <c r="J8" s="12">
        <v>0</v>
      </c>
      <c r="K8" s="12"/>
      <c r="L8" s="12"/>
      <c r="M8" s="16"/>
      <c r="N8" s="14"/>
      <c r="O8" s="12"/>
      <c r="P8" s="12"/>
      <c r="Q8" s="12"/>
      <c r="R8" s="12"/>
      <c r="S8" s="47"/>
      <c r="T8" s="112">
        <f t="shared" si="0"/>
        <v>1</v>
      </c>
      <c r="U8" s="115">
        <f t="shared" si="0"/>
        <v>1</v>
      </c>
      <c r="V8" s="15">
        <f t="shared" si="0"/>
        <v>0</v>
      </c>
    </row>
    <row r="9" spans="1:22" ht="33" customHeight="1" x14ac:dyDescent="0.15">
      <c r="A9" s="188"/>
      <c r="B9" s="192"/>
      <c r="C9" s="10"/>
      <c r="D9" s="125" t="s">
        <v>220</v>
      </c>
      <c r="E9" s="36" t="s">
        <v>52</v>
      </c>
      <c r="F9" s="40" t="s">
        <v>166</v>
      </c>
      <c r="G9" s="12" t="s">
        <v>166</v>
      </c>
      <c r="H9" s="13"/>
      <c r="I9" s="12"/>
      <c r="J9" s="12"/>
      <c r="K9" s="14">
        <v>2</v>
      </c>
      <c r="L9" s="12">
        <v>1</v>
      </c>
      <c r="M9" s="16">
        <v>1</v>
      </c>
      <c r="N9" s="14"/>
      <c r="O9" s="12"/>
      <c r="P9" s="12"/>
      <c r="Q9" s="12"/>
      <c r="R9" s="12"/>
      <c r="S9" s="47"/>
      <c r="T9" s="51">
        <f t="shared" si="0"/>
        <v>2</v>
      </c>
      <c r="U9" s="38">
        <f t="shared" si="0"/>
        <v>1</v>
      </c>
      <c r="V9" s="39">
        <f t="shared" si="0"/>
        <v>1</v>
      </c>
    </row>
    <row r="10" spans="1:22" ht="24.95" customHeight="1" x14ac:dyDescent="0.15">
      <c r="A10" s="188"/>
      <c r="B10" s="191"/>
      <c r="C10" s="10"/>
      <c r="D10" s="76" t="s">
        <v>221</v>
      </c>
      <c r="E10" s="54" t="s">
        <v>222</v>
      </c>
      <c r="F10" s="11" t="s">
        <v>166</v>
      </c>
      <c r="G10" s="12" t="s">
        <v>166</v>
      </c>
      <c r="H10" s="13"/>
      <c r="I10" s="12"/>
      <c r="J10" s="12"/>
      <c r="K10" s="12"/>
      <c r="L10" s="12"/>
      <c r="M10" s="16"/>
      <c r="N10" s="14">
        <v>2</v>
      </c>
      <c r="O10" s="12">
        <v>2</v>
      </c>
      <c r="P10" s="12">
        <v>0</v>
      </c>
      <c r="Q10" s="12"/>
      <c r="R10" s="12"/>
      <c r="S10" s="47"/>
      <c r="T10" s="112">
        <f t="shared" si="0"/>
        <v>2</v>
      </c>
      <c r="U10" s="115">
        <f t="shared" si="0"/>
        <v>2</v>
      </c>
      <c r="V10" s="15">
        <f t="shared" si="0"/>
        <v>0</v>
      </c>
    </row>
    <row r="11" spans="1:22" ht="16.5" customHeight="1" thickBot="1" x14ac:dyDescent="0.2">
      <c r="A11" s="189"/>
      <c r="B11" s="111" t="s">
        <v>36</v>
      </c>
      <c r="C11" s="17"/>
      <c r="D11" s="81"/>
      <c r="E11" s="111"/>
      <c r="F11" s="111"/>
      <c r="G11" s="111"/>
      <c r="H11" s="110">
        <f t="shared" ref="H11:V11" si="1">SUM(H5:H10)</f>
        <v>4</v>
      </c>
      <c r="I11" s="111">
        <f t="shared" si="1"/>
        <v>3</v>
      </c>
      <c r="J11" s="111">
        <f t="shared" si="1"/>
        <v>1</v>
      </c>
      <c r="K11" s="111">
        <f t="shared" si="1"/>
        <v>2</v>
      </c>
      <c r="L11" s="111">
        <f t="shared" si="1"/>
        <v>1</v>
      </c>
      <c r="M11" s="19">
        <f t="shared" si="1"/>
        <v>1</v>
      </c>
      <c r="N11" s="18">
        <f t="shared" si="1"/>
        <v>4</v>
      </c>
      <c r="O11" s="111">
        <f t="shared" si="1"/>
        <v>4</v>
      </c>
      <c r="P11" s="111">
        <f t="shared" si="1"/>
        <v>0</v>
      </c>
      <c r="Q11" s="111">
        <f t="shared" si="1"/>
        <v>3</v>
      </c>
      <c r="R11" s="111">
        <f t="shared" si="1"/>
        <v>2</v>
      </c>
      <c r="S11" s="48">
        <f t="shared" si="1"/>
        <v>1</v>
      </c>
      <c r="T11" s="110">
        <f t="shared" si="1"/>
        <v>13</v>
      </c>
      <c r="U11" s="111">
        <f t="shared" si="1"/>
        <v>10</v>
      </c>
      <c r="V11" s="19">
        <f t="shared" si="1"/>
        <v>3</v>
      </c>
    </row>
    <row r="12" spans="1:22" ht="24.95" customHeight="1" x14ac:dyDescent="0.15">
      <c r="A12" s="193" t="s">
        <v>49</v>
      </c>
      <c r="B12" s="196" t="s">
        <v>8</v>
      </c>
      <c r="C12" s="20"/>
      <c r="D12" s="82" t="s">
        <v>223</v>
      </c>
      <c r="E12" s="21" t="s">
        <v>224</v>
      </c>
      <c r="F12" s="11" t="s">
        <v>101</v>
      </c>
      <c r="G12" s="11" t="s">
        <v>101</v>
      </c>
      <c r="H12" s="22">
        <v>3</v>
      </c>
      <c r="I12" s="23">
        <v>2</v>
      </c>
      <c r="J12" s="23">
        <v>1</v>
      </c>
      <c r="K12" s="23"/>
      <c r="L12" s="23"/>
      <c r="M12" s="25"/>
      <c r="N12" s="24"/>
      <c r="O12" s="23"/>
      <c r="P12" s="23"/>
      <c r="Q12" s="23"/>
      <c r="R12" s="23"/>
      <c r="S12" s="49"/>
      <c r="T12" s="114">
        <f>SUM(H12,K12,N12,Q12)</f>
        <v>3</v>
      </c>
      <c r="U12" s="26">
        <f>SUM(I12,L12,O12,R12,)</f>
        <v>2</v>
      </c>
      <c r="V12" s="27">
        <f>SUM(J12,M12,P12,S12)</f>
        <v>1</v>
      </c>
    </row>
    <row r="13" spans="1:22" ht="24.95" customHeight="1" x14ac:dyDescent="0.15">
      <c r="A13" s="194"/>
      <c r="B13" s="192"/>
      <c r="C13" s="9"/>
      <c r="D13" s="83" t="s">
        <v>225</v>
      </c>
      <c r="E13" s="12" t="s">
        <v>52</v>
      </c>
      <c r="F13" s="36" t="s">
        <v>166</v>
      </c>
      <c r="G13" s="12" t="s">
        <v>166</v>
      </c>
      <c r="H13" s="13"/>
      <c r="I13" s="12"/>
      <c r="J13" s="12"/>
      <c r="K13" s="12">
        <v>3</v>
      </c>
      <c r="L13" s="12">
        <v>2</v>
      </c>
      <c r="M13" s="16">
        <v>1</v>
      </c>
      <c r="N13" s="14"/>
      <c r="O13" s="12"/>
      <c r="P13" s="12"/>
      <c r="Q13" s="9"/>
      <c r="R13" s="9"/>
      <c r="S13" s="58"/>
      <c r="T13" s="112">
        <f>SUM(H13,K13,N13,Q13)</f>
        <v>3</v>
      </c>
      <c r="U13" s="115">
        <f>SUM(I13,L13,O13,R13)</f>
        <v>2</v>
      </c>
      <c r="V13" s="15">
        <f>SUM(J13,M13,P13,S13)</f>
        <v>1</v>
      </c>
    </row>
    <row r="14" spans="1:22" ht="24.95" customHeight="1" x14ac:dyDescent="0.15">
      <c r="A14" s="194"/>
      <c r="B14" s="192"/>
      <c r="C14" s="9"/>
      <c r="D14" s="77" t="s">
        <v>188</v>
      </c>
      <c r="E14" s="12" t="s">
        <v>52</v>
      </c>
      <c r="F14" s="40" t="s">
        <v>166</v>
      </c>
      <c r="G14" s="12" t="s">
        <v>166</v>
      </c>
      <c r="H14" s="13"/>
      <c r="I14" s="12"/>
      <c r="J14" s="12"/>
      <c r="K14" s="12"/>
      <c r="L14" s="12"/>
      <c r="M14" s="16"/>
      <c r="N14" s="14">
        <v>3</v>
      </c>
      <c r="O14" s="12">
        <v>2</v>
      </c>
      <c r="P14" s="12">
        <v>1</v>
      </c>
      <c r="Q14" s="9"/>
      <c r="R14" s="9"/>
      <c r="S14" s="58"/>
      <c r="T14" s="112">
        <f t="shared" ref="T14:V16" si="2">SUM(H14,K14,N14,Q14)</f>
        <v>3</v>
      </c>
      <c r="U14" s="115">
        <f t="shared" si="2"/>
        <v>2</v>
      </c>
      <c r="V14" s="15">
        <f t="shared" si="2"/>
        <v>1</v>
      </c>
    </row>
    <row r="15" spans="1:22" ht="24.95" customHeight="1" x14ac:dyDescent="0.15">
      <c r="A15" s="194"/>
      <c r="B15" s="192"/>
      <c r="C15" s="9"/>
      <c r="D15" s="52" t="s">
        <v>189</v>
      </c>
      <c r="E15" s="37" t="s">
        <v>190</v>
      </c>
      <c r="F15" s="12" t="s">
        <v>166</v>
      </c>
      <c r="G15" s="12" t="s">
        <v>166</v>
      </c>
      <c r="H15" s="30">
        <v>3</v>
      </c>
      <c r="I15" s="29">
        <v>2</v>
      </c>
      <c r="J15" s="29">
        <v>1</v>
      </c>
      <c r="K15" s="29"/>
      <c r="L15" s="33"/>
      <c r="M15" s="41"/>
      <c r="N15" s="31"/>
      <c r="O15" s="29"/>
      <c r="P15" s="29"/>
      <c r="Q15" s="33"/>
      <c r="R15" s="33"/>
      <c r="S15" s="50"/>
      <c r="T15" s="112">
        <f t="shared" si="2"/>
        <v>3</v>
      </c>
      <c r="U15" s="115">
        <f t="shared" si="2"/>
        <v>2</v>
      </c>
      <c r="V15" s="15">
        <f t="shared" si="2"/>
        <v>1</v>
      </c>
    </row>
    <row r="16" spans="1:22" ht="24.95" customHeight="1" x14ac:dyDescent="0.15">
      <c r="A16" s="194"/>
      <c r="B16" s="191"/>
      <c r="C16" s="9"/>
      <c r="D16" s="52" t="s">
        <v>191</v>
      </c>
      <c r="E16" s="36" t="s">
        <v>190</v>
      </c>
      <c r="F16" s="40" t="s">
        <v>166</v>
      </c>
      <c r="G16" s="12" t="s">
        <v>166</v>
      </c>
      <c r="H16" s="35"/>
      <c r="I16" s="87"/>
      <c r="J16" s="88"/>
      <c r="K16" s="88"/>
      <c r="L16" s="33"/>
      <c r="M16" s="41"/>
      <c r="N16" s="34"/>
      <c r="O16" s="33"/>
      <c r="P16" s="33"/>
      <c r="Q16" s="29">
        <v>3</v>
      </c>
      <c r="R16" s="29">
        <v>0</v>
      </c>
      <c r="S16" s="50">
        <v>3</v>
      </c>
      <c r="T16" s="112">
        <f t="shared" si="2"/>
        <v>3</v>
      </c>
      <c r="U16" s="115">
        <f t="shared" si="2"/>
        <v>0</v>
      </c>
      <c r="V16" s="15">
        <f t="shared" si="2"/>
        <v>3</v>
      </c>
    </row>
    <row r="17" spans="1:22" ht="26.25" customHeight="1" x14ac:dyDescent="0.15">
      <c r="A17" s="194"/>
      <c r="B17" s="28" t="s">
        <v>36</v>
      </c>
      <c r="C17" s="28"/>
      <c r="D17" s="84"/>
      <c r="E17" s="106"/>
      <c r="F17" s="106"/>
      <c r="G17" s="106"/>
      <c r="H17" s="85">
        <f t="shared" ref="H17:V17" si="3">SUM(H12:H16)</f>
        <v>6</v>
      </c>
      <c r="I17" s="89">
        <f t="shared" si="3"/>
        <v>4</v>
      </c>
      <c r="J17" s="89">
        <f t="shared" si="3"/>
        <v>2</v>
      </c>
      <c r="K17" s="90">
        <f t="shared" si="3"/>
        <v>3</v>
      </c>
      <c r="L17" s="91">
        <f t="shared" si="3"/>
        <v>2</v>
      </c>
      <c r="M17" s="86">
        <f t="shared" si="3"/>
        <v>1</v>
      </c>
      <c r="N17" s="85">
        <f t="shared" si="3"/>
        <v>3</v>
      </c>
      <c r="O17" s="92">
        <f t="shared" si="3"/>
        <v>2</v>
      </c>
      <c r="P17" s="93">
        <f t="shared" si="3"/>
        <v>1</v>
      </c>
      <c r="Q17" s="91">
        <f t="shared" si="3"/>
        <v>3</v>
      </c>
      <c r="R17" s="93">
        <f t="shared" si="3"/>
        <v>0</v>
      </c>
      <c r="S17" s="108">
        <f t="shared" si="3"/>
        <v>3</v>
      </c>
      <c r="T17" s="105">
        <f t="shared" si="3"/>
        <v>15</v>
      </c>
      <c r="U17" s="106">
        <f t="shared" si="3"/>
        <v>8</v>
      </c>
      <c r="V17" s="107">
        <f t="shared" si="3"/>
        <v>7</v>
      </c>
    </row>
    <row r="18" spans="1:22" ht="33" customHeight="1" x14ac:dyDescent="0.15">
      <c r="A18" s="194"/>
      <c r="B18" s="79"/>
      <c r="C18" s="42"/>
      <c r="D18" s="52" t="s">
        <v>192</v>
      </c>
      <c r="E18" s="29" t="s">
        <v>50</v>
      </c>
      <c r="F18" s="40" t="s">
        <v>166</v>
      </c>
      <c r="G18" s="12" t="s">
        <v>166</v>
      </c>
      <c r="H18" s="35"/>
      <c r="I18" s="43"/>
      <c r="J18" s="44"/>
      <c r="K18" s="44"/>
      <c r="L18" s="33"/>
      <c r="M18" s="41"/>
      <c r="N18" s="34">
        <v>1</v>
      </c>
      <c r="O18" s="33">
        <v>1</v>
      </c>
      <c r="P18" s="33">
        <v>0</v>
      </c>
      <c r="Q18" s="29"/>
      <c r="R18" s="29"/>
      <c r="S18" s="50"/>
      <c r="T18" s="51">
        <f t="shared" ref="T18:V33" si="4">SUM(H18,K18,N18,Q18)</f>
        <v>1</v>
      </c>
      <c r="U18" s="38">
        <f t="shared" si="4"/>
        <v>1</v>
      </c>
      <c r="V18" s="39">
        <f t="shared" si="4"/>
        <v>0</v>
      </c>
    </row>
    <row r="19" spans="1:22" ht="21.75" customHeight="1" x14ac:dyDescent="0.15">
      <c r="A19" s="194"/>
      <c r="B19" s="80"/>
      <c r="C19" s="42"/>
      <c r="D19" s="52" t="s">
        <v>193</v>
      </c>
      <c r="E19" s="54" t="s">
        <v>190</v>
      </c>
      <c r="F19" s="12" t="s">
        <v>166</v>
      </c>
      <c r="G19" s="12" t="s">
        <v>166</v>
      </c>
      <c r="H19" s="35">
        <v>2</v>
      </c>
      <c r="I19" s="33">
        <v>1</v>
      </c>
      <c r="J19" s="29">
        <v>1</v>
      </c>
      <c r="K19" s="29"/>
      <c r="L19" s="33"/>
      <c r="M19" s="41"/>
      <c r="N19" s="34"/>
      <c r="O19" s="33"/>
      <c r="P19" s="33"/>
      <c r="Q19" s="29"/>
      <c r="R19" s="29"/>
      <c r="S19" s="50"/>
      <c r="T19" s="51">
        <f t="shared" si="4"/>
        <v>2</v>
      </c>
      <c r="U19" s="38">
        <f t="shared" si="4"/>
        <v>1</v>
      </c>
      <c r="V19" s="39">
        <f t="shared" si="4"/>
        <v>1</v>
      </c>
    </row>
    <row r="20" spans="1:22" ht="24.95" customHeight="1" x14ac:dyDescent="0.15">
      <c r="A20" s="194"/>
      <c r="B20" s="197"/>
      <c r="C20" s="10"/>
      <c r="D20" s="53" t="s">
        <v>194</v>
      </c>
      <c r="E20" s="12" t="s">
        <v>52</v>
      </c>
      <c r="F20" s="40" t="s">
        <v>166</v>
      </c>
      <c r="G20" s="12" t="s">
        <v>166</v>
      </c>
      <c r="H20" s="13">
        <v>3</v>
      </c>
      <c r="I20" s="12">
        <v>0</v>
      </c>
      <c r="J20" s="12">
        <v>3</v>
      </c>
      <c r="K20" s="12"/>
      <c r="L20" s="12"/>
      <c r="M20" s="16"/>
      <c r="N20" s="14"/>
      <c r="O20" s="12"/>
      <c r="P20" s="12"/>
      <c r="Q20" s="12"/>
      <c r="R20" s="12"/>
      <c r="S20" s="47"/>
      <c r="T20" s="51">
        <f t="shared" si="4"/>
        <v>3</v>
      </c>
      <c r="U20" s="38">
        <f t="shared" si="4"/>
        <v>0</v>
      </c>
      <c r="V20" s="39">
        <f t="shared" si="4"/>
        <v>3</v>
      </c>
    </row>
    <row r="21" spans="1:22" ht="24.95" customHeight="1" x14ac:dyDescent="0.15">
      <c r="A21" s="194"/>
      <c r="B21" s="197"/>
      <c r="C21" s="10"/>
      <c r="D21" s="52" t="s">
        <v>195</v>
      </c>
      <c r="E21" s="36" t="s">
        <v>51</v>
      </c>
      <c r="F21" s="40" t="s">
        <v>166</v>
      </c>
      <c r="G21" s="12" t="s">
        <v>166</v>
      </c>
      <c r="H21" s="35">
        <v>2</v>
      </c>
      <c r="I21" s="33">
        <v>1</v>
      </c>
      <c r="J21" s="29">
        <v>1</v>
      </c>
      <c r="K21" s="29"/>
      <c r="L21" s="33"/>
      <c r="M21" s="41"/>
      <c r="N21" s="34"/>
      <c r="O21" s="33"/>
      <c r="P21" s="33"/>
      <c r="Q21" s="29"/>
      <c r="R21" s="94"/>
      <c r="S21" s="50"/>
      <c r="T21" s="51">
        <f t="shared" si="4"/>
        <v>2</v>
      </c>
      <c r="U21" s="38">
        <f t="shared" si="4"/>
        <v>1</v>
      </c>
      <c r="V21" s="39">
        <f t="shared" si="4"/>
        <v>1</v>
      </c>
    </row>
    <row r="22" spans="1:22" ht="24.95" customHeight="1" x14ac:dyDescent="0.15">
      <c r="A22" s="194"/>
      <c r="B22" s="197"/>
      <c r="C22" s="10"/>
      <c r="D22" s="52" t="s">
        <v>196</v>
      </c>
      <c r="E22" s="29" t="s">
        <v>190</v>
      </c>
      <c r="F22" s="12" t="s">
        <v>166</v>
      </c>
      <c r="G22" s="12" t="s">
        <v>166</v>
      </c>
      <c r="H22" s="30">
        <v>2</v>
      </c>
      <c r="I22" s="29">
        <v>1</v>
      </c>
      <c r="J22" s="29">
        <v>1</v>
      </c>
      <c r="K22" s="29"/>
      <c r="L22" s="29"/>
      <c r="M22" s="32"/>
      <c r="N22" s="31"/>
      <c r="O22" s="29"/>
      <c r="P22" s="29"/>
      <c r="Q22" s="59"/>
      <c r="R22" s="59"/>
      <c r="S22" s="60"/>
      <c r="T22" s="112">
        <f t="shared" si="4"/>
        <v>2</v>
      </c>
      <c r="U22" s="115">
        <f t="shared" si="4"/>
        <v>1</v>
      </c>
      <c r="V22" s="15">
        <f t="shared" si="4"/>
        <v>1</v>
      </c>
    </row>
    <row r="23" spans="1:22" ht="24.95" customHeight="1" x14ac:dyDescent="0.15">
      <c r="A23" s="194"/>
      <c r="B23" s="197"/>
      <c r="C23" s="10"/>
      <c r="D23" s="52" t="s">
        <v>197</v>
      </c>
      <c r="E23" s="29" t="s">
        <v>51</v>
      </c>
      <c r="F23" s="12" t="s">
        <v>166</v>
      </c>
      <c r="G23" s="12" t="s">
        <v>166</v>
      </c>
      <c r="H23" s="30">
        <v>2</v>
      </c>
      <c r="I23" s="29">
        <v>1</v>
      </c>
      <c r="J23" s="29">
        <v>1</v>
      </c>
      <c r="K23" s="29"/>
      <c r="L23" s="29"/>
      <c r="M23" s="32"/>
      <c r="N23" s="31"/>
      <c r="O23" s="29"/>
      <c r="P23" s="29"/>
      <c r="Q23" s="29"/>
      <c r="R23" s="29"/>
      <c r="S23" s="50"/>
      <c r="T23" s="112">
        <f t="shared" si="4"/>
        <v>2</v>
      </c>
      <c r="U23" s="115">
        <f t="shared" si="4"/>
        <v>1</v>
      </c>
      <c r="V23" s="15">
        <f t="shared" si="4"/>
        <v>1</v>
      </c>
    </row>
    <row r="24" spans="1:22" ht="24.95" customHeight="1" x14ac:dyDescent="0.15">
      <c r="A24" s="194"/>
      <c r="B24" s="197"/>
      <c r="C24" s="10"/>
      <c r="D24" s="78" t="s">
        <v>198</v>
      </c>
      <c r="E24" s="36" t="s">
        <v>190</v>
      </c>
      <c r="F24" s="40" t="s">
        <v>166</v>
      </c>
      <c r="G24" s="12" t="s">
        <v>166</v>
      </c>
      <c r="H24" s="13"/>
      <c r="I24" s="12"/>
      <c r="J24" s="12"/>
      <c r="K24" s="12">
        <v>2</v>
      </c>
      <c r="L24" s="12">
        <v>1</v>
      </c>
      <c r="M24" s="16">
        <v>1</v>
      </c>
      <c r="N24" s="14"/>
      <c r="O24" s="12"/>
      <c r="P24" s="12"/>
      <c r="Q24" s="12"/>
      <c r="R24" s="12"/>
      <c r="S24" s="47"/>
      <c r="T24" s="51">
        <f t="shared" si="4"/>
        <v>2</v>
      </c>
      <c r="U24" s="38">
        <f t="shared" si="4"/>
        <v>1</v>
      </c>
      <c r="V24" s="39">
        <f t="shared" si="4"/>
        <v>1</v>
      </c>
    </row>
    <row r="25" spans="1:22" ht="24.95" customHeight="1" x14ac:dyDescent="0.15">
      <c r="A25" s="194"/>
      <c r="B25" s="197"/>
      <c r="C25" s="10"/>
      <c r="D25" s="78" t="s">
        <v>226</v>
      </c>
      <c r="E25" s="36" t="s">
        <v>190</v>
      </c>
      <c r="F25" s="12" t="s">
        <v>166</v>
      </c>
      <c r="G25" s="12" t="s">
        <v>166</v>
      </c>
      <c r="H25" s="13"/>
      <c r="I25" s="12"/>
      <c r="J25" s="12"/>
      <c r="K25" s="12">
        <v>3</v>
      </c>
      <c r="L25" s="12">
        <v>1</v>
      </c>
      <c r="M25" s="16">
        <v>2</v>
      </c>
      <c r="N25" s="14"/>
      <c r="O25" s="12"/>
      <c r="P25" s="12"/>
      <c r="Q25" s="12"/>
      <c r="R25" s="12"/>
      <c r="S25" s="47"/>
      <c r="T25" s="51">
        <f t="shared" si="4"/>
        <v>3</v>
      </c>
      <c r="U25" s="38">
        <f t="shared" si="4"/>
        <v>1</v>
      </c>
      <c r="V25" s="39">
        <f t="shared" si="4"/>
        <v>2</v>
      </c>
    </row>
    <row r="26" spans="1:22" ht="24.95" customHeight="1" x14ac:dyDescent="0.15">
      <c r="A26" s="194"/>
      <c r="B26" s="197"/>
      <c r="C26" s="10"/>
      <c r="D26" s="78" t="s">
        <v>227</v>
      </c>
      <c r="E26" s="36" t="s">
        <v>190</v>
      </c>
      <c r="F26" s="12" t="s">
        <v>166</v>
      </c>
      <c r="G26" s="12" t="s">
        <v>166</v>
      </c>
      <c r="H26" s="13"/>
      <c r="I26" s="12"/>
      <c r="J26" s="12"/>
      <c r="K26" s="14">
        <v>3</v>
      </c>
      <c r="L26" s="12">
        <v>2</v>
      </c>
      <c r="M26" s="16">
        <v>1</v>
      </c>
      <c r="N26" s="14"/>
      <c r="O26" s="12"/>
      <c r="P26" s="12"/>
      <c r="Q26" s="12"/>
      <c r="R26" s="12"/>
      <c r="S26" s="47"/>
      <c r="T26" s="51">
        <f t="shared" si="4"/>
        <v>3</v>
      </c>
      <c r="U26" s="38">
        <f t="shared" si="4"/>
        <v>2</v>
      </c>
      <c r="V26" s="39">
        <f t="shared" si="4"/>
        <v>1</v>
      </c>
    </row>
    <row r="27" spans="1:22" ht="24.95" customHeight="1" x14ac:dyDescent="0.15">
      <c r="A27" s="194"/>
      <c r="B27" s="197"/>
      <c r="C27" s="10"/>
      <c r="D27" s="52" t="s">
        <v>201</v>
      </c>
      <c r="E27" s="36" t="s">
        <v>190</v>
      </c>
      <c r="F27" s="12" t="s">
        <v>166</v>
      </c>
      <c r="G27" s="12" t="s">
        <v>166</v>
      </c>
      <c r="H27" s="13"/>
      <c r="I27" s="12"/>
      <c r="J27" s="12"/>
      <c r="K27" s="14">
        <v>3</v>
      </c>
      <c r="L27" s="12">
        <v>2</v>
      </c>
      <c r="M27" s="16">
        <v>1</v>
      </c>
      <c r="N27" s="14"/>
      <c r="O27" s="12"/>
      <c r="P27" s="12"/>
      <c r="Q27" s="12"/>
      <c r="R27" s="12"/>
      <c r="S27" s="47"/>
      <c r="T27" s="51">
        <f t="shared" si="4"/>
        <v>3</v>
      </c>
      <c r="U27" s="38">
        <f t="shared" si="4"/>
        <v>2</v>
      </c>
      <c r="V27" s="39">
        <f t="shared" si="4"/>
        <v>1</v>
      </c>
    </row>
    <row r="28" spans="1:22" ht="24.95" customHeight="1" x14ac:dyDescent="0.15">
      <c r="A28" s="194"/>
      <c r="B28" s="197"/>
      <c r="C28" s="10"/>
      <c r="D28" s="52" t="s">
        <v>228</v>
      </c>
      <c r="E28" s="29" t="s">
        <v>51</v>
      </c>
      <c r="F28" s="40" t="s">
        <v>166</v>
      </c>
      <c r="G28" s="12" t="s">
        <v>166</v>
      </c>
      <c r="H28" s="30"/>
      <c r="I28" s="29"/>
      <c r="J28" s="29"/>
      <c r="K28" s="34">
        <v>2</v>
      </c>
      <c r="L28" s="33">
        <v>0</v>
      </c>
      <c r="M28" s="41">
        <v>2</v>
      </c>
      <c r="N28" s="34"/>
      <c r="O28" s="33"/>
      <c r="P28" s="33"/>
      <c r="Q28" s="33"/>
      <c r="R28" s="33"/>
      <c r="S28" s="50"/>
      <c r="T28" s="51">
        <f t="shared" si="4"/>
        <v>2</v>
      </c>
      <c r="U28" s="38">
        <f t="shared" si="4"/>
        <v>0</v>
      </c>
      <c r="V28" s="39">
        <f t="shared" si="4"/>
        <v>2</v>
      </c>
    </row>
    <row r="29" spans="1:22" ht="24.95" customHeight="1" x14ac:dyDescent="0.15">
      <c r="A29" s="194"/>
      <c r="B29" s="197"/>
      <c r="C29" s="10"/>
      <c r="D29" s="52" t="s">
        <v>229</v>
      </c>
      <c r="E29" s="29" t="s">
        <v>51</v>
      </c>
      <c r="F29" s="40" t="s">
        <v>166</v>
      </c>
      <c r="G29" s="12" t="s">
        <v>166</v>
      </c>
      <c r="H29" s="30"/>
      <c r="I29" s="33"/>
      <c r="J29" s="33"/>
      <c r="K29" s="34">
        <v>3</v>
      </c>
      <c r="L29" s="33">
        <v>0</v>
      </c>
      <c r="M29" s="41">
        <v>3</v>
      </c>
      <c r="N29" s="34"/>
      <c r="O29" s="33"/>
      <c r="P29" s="33"/>
      <c r="Q29" s="33"/>
      <c r="R29" s="33"/>
      <c r="S29" s="50"/>
      <c r="T29" s="51">
        <f t="shared" si="4"/>
        <v>3</v>
      </c>
      <c r="U29" s="38">
        <f t="shared" si="4"/>
        <v>0</v>
      </c>
      <c r="V29" s="39">
        <f t="shared" si="4"/>
        <v>3</v>
      </c>
    </row>
    <row r="30" spans="1:22" ht="24.95" customHeight="1" x14ac:dyDescent="0.15">
      <c r="A30" s="194"/>
      <c r="B30" s="197"/>
      <c r="C30" s="10"/>
      <c r="D30" s="52" t="s">
        <v>230</v>
      </c>
      <c r="E30" s="37" t="s">
        <v>190</v>
      </c>
      <c r="F30" s="12" t="s">
        <v>166</v>
      </c>
      <c r="G30" s="12" t="s">
        <v>166</v>
      </c>
      <c r="H30" s="13"/>
      <c r="I30" s="12"/>
      <c r="J30" s="12"/>
      <c r="K30" s="12"/>
      <c r="L30" s="12"/>
      <c r="M30" s="16"/>
      <c r="N30" s="14">
        <v>3</v>
      </c>
      <c r="O30" s="12">
        <v>0</v>
      </c>
      <c r="P30" s="12">
        <v>3</v>
      </c>
      <c r="Q30" s="12"/>
      <c r="R30" s="12"/>
      <c r="S30" s="47"/>
      <c r="T30" s="51">
        <f t="shared" si="4"/>
        <v>3</v>
      </c>
      <c r="U30" s="38">
        <f t="shared" si="4"/>
        <v>0</v>
      </c>
      <c r="V30" s="39">
        <f t="shared" si="4"/>
        <v>3</v>
      </c>
    </row>
    <row r="31" spans="1:22" ht="24.95" customHeight="1" x14ac:dyDescent="0.15">
      <c r="A31" s="194"/>
      <c r="B31" s="197"/>
      <c r="C31" s="10"/>
      <c r="D31" s="52" t="s">
        <v>231</v>
      </c>
      <c r="E31" s="37" t="s">
        <v>190</v>
      </c>
      <c r="F31" s="12" t="s">
        <v>166</v>
      </c>
      <c r="G31" s="12" t="s">
        <v>166</v>
      </c>
      <c r="H31" s="30"/>
      <c r="I31" s="29"/>
      <c r="J31" s="29"/>
      <c r="K31" s="29"/>
      <c r="L31" s="33"/>
      <c r="M31" s="41"/>
      <c r="N31" s="31">
        <v>3</v>
      </c>
      <c r="O31" s="29">
        <v>2</v>
      </c>
      <c r="P31" s="29">
        <v>1</v>
      </c>
      <c r="Q31" s="33"/>
      <c r="R31" s="33"/>
      <c r="S31" s="50"/>
      <c r="T31" s="112">
        <f t="shared" si="4"/>
        <v>3</v>
      </c>
      <c r="U31" s="115">
        <f t="shared" si="4"/>
        <v>2</v>
      </c>
      <c r="V31" s="15">
        <f t="shared" si="4"/>
        <v>1</v>
      </c>
    </row>
    <row r="32" spans="1:22" ht="24.95" customHeight="1" x14ac:dyDescent="0.15">
      <c r="A32" s="194"/>
      <c r="B32" s="197"/>
      <c r="C32" s="10"/>
      <c r="D32" s="52" t="s">
        <v>232</v>
      </c>
      <c r="E32" s="37" t="s">
        <v>190</v>
      </c>
      <c r="F32" s="12" t="s">
        <v>166</v>
      </c>
      <c r="G32" s="12" t="s">
        <v>166</v>
      </c>
      <c r="H32" s="30"/>
      <c r="I32" s="29"/>
      <c r="J32" s="29"/>
      <c r="K32" s="12"/>
      <c r="L32" s="12"/>
      <c r="M32" s="16"/>
      <c r="N32" s="31">
        <v>3</v>
      </c>
      <c r="O32" s="29">
        <v>2</v>
      </c>
      <c r="P32" s="29">
        <v>1</v>
      </c>
      <c r="Q32" s="29"/>
      <c r="R32" s="29"/>
      <c r="S32" s="50"/>
      <c r="T32" s="112">
        <f t="shared" si="4"/>
        <v>3</v>
      </c>
      <c r="U32" s="115">
        <f t="shared" si="4"/>
        <v>2</v>
      </c>
      <c r="V32" s="15">
        <f t="shared" si="4"/>
        <v>1</v>
      </c>
    </row>
    <row r="33" spans="1:22" ht="24.95" customHeight="1" x14ac:dyDescent="0.15">
      <c r="A33" s="194"/>
      <c r="B33" s="197"/>
      <c r="C33" s="42"/>
      <c r="D33" s="78" t="s">
        <v>233</v>
      </c>
      <c r="E33" s="36" t="s">
        <v>190</v>
      </c>
      <c r="F33" s="40" t="s">
        <v>166</v>
      </c>
      <c r="G33" s="12" t="s">
        <v>166</v>
      </c>
      <c r="H33" s="13"/>
      <c r="I33" s="12"/>
      <c r="J33" s="12"/>
      <c r="K33" s="12"/>
      <c r="L33" s="12"/>
      <c r="M33" s="16"/>
      <c r="N33" s="14">
        <v>2</v>
      </c>
      <c r="O33" s="12">
        <v>1</v>
      </c>
      <c r="P33" s="12">
        <v>1</v>
      </c>
      <c r="Q33" s="12"/>
      <c r="R33" s="12"/>
      <c r="S33" s="47"/>
      <c r="T33" s="51">
        <f t="shared" si="4"/>
        <v>2</v>
      </c>
      <c r="U33" s="38">
        <f t="shared" si="4"/>
        <v>1</v>
      </c>
      <c r="V33" s="39">
        <f t="shared" si="4"/>
        <v>1</v>
      </c>
    </row>
    <row r="34" spans="1:22" ht="24.95" customHeight="1" x14ac:dyDescent="0.15">
      <c r="A34" s="194"/>
      <c r="B34" s="197"/>
      <c r="C34" s="42"/>
      <c r="D34" s="52" t="s">
        <v>234</v>
      </c>
      <c r="E34" s="37" t="s">
        <v>190</v>
      </c>
      <c r="F34" s="40" t="s">
        <v>166</v>
      </c>
      <c r="G34" s="12" t="s">
        <v>166</v>
      </c>
      <c r="H34" s="35"/>
      <c r="I34" s="33"/>
      <c r="J34" s="29"/>
      <c r="K34" s="29"/>
      <c r="L34" s="33"/>
      <c r="M34" s="41"/>
      <c r="N34" s="34"/>
      <c r="O34" s="33"/>
      <c r="P34" s="33"/>
      <c r="Q34" s="29">
        <v>2</v>
      </c>
      <c r="R34" s="29">
        <v>1</v>
      </c>
      <c r="S34" s="50">
        <v>1</v>
      </c>
      <c r="T34" s="51">
        <f t="shared" ref="T34:V39" si="5">SUM(H34,K34,N34,Q34)</f>
        <v>2</v>
      </c>
      <c r="U34" s="38">
        <f t="shared" si="5"/>
        <v>1</v>
      </c>
      <c r="V34" s="39">
        <f t="shared" si="5"/>
        <v>1</v>
      </c>
    </row>
    <row r="35" spans="1:22" ht="24.95" customHeight="1" x14ac:dyDescent="0.15">
      <c r="A35" s="194"/>
      <c r="B35" s="197"/>
      <c r="C35" s="42"/>
      <c r="D35" s="52" t="s">
        <v>235</v>
      </c>
      <c r="E35" s="36" t="s">
        <v>190</v>
      </c>
      <c r="F35" s="40" t="s">
        <v>166</v>
      </c>
      <c r="G35" s="12" t="s">
        <v>166</v>
      </c>
      <c r="H35" s="35"/>
      <c r="I35" s="33"/>
      <c r="J35" s="29"/>
      <c r="K35" s="29"/>
      <c r="L35" s="33"/>
      <c r="M35" s="41"/>
      <c r="N35" s="34"/>
      <c r="O35" s="33"/>
      <c r="P35" s="33"/>
      <c r="Q35" s="29">
        <v>2</v>
      </c>
      <c r="R35" s="88">
        <v>1</v>
      </c>
      <c r="S35" s="50">
        <v>1</v>
      </c>
      <c r="T35" s="112">
        <f t="shared" si="5"/>
        <v>2</v>
      </c>
      <c r="U35" s="115">
        <f t="shared" si="5"/>
        <v>1</v>
      </c>
      <c r="V35" s="15">
        <f t="shared" si="5"/>
        <v>1</v>
      </c>
    </row>
    <row r="36" spans="1:22" ht="24.95" customHeight="1" x14ac:dyDescent="0.15">
      <c r="A36" s="194"/>
      <c r="B36" s="197"/>
      <c r="C36" s="42"/>
      <c r="D36" s="52" t="s">
        <v>213</v>
      </c>
      <c r="E36" s="37" t="s">
        <v>190</v>
      </c>
      <c r="F36" s="40" t="s">
        <v>166</v>
      </c>
      <c r="G36" s="12" t="s">
        <v>166</v>
      </c>
      <c r="H36" s="35"/>
      <c r="I36" s="33"/>
      <c r="J36" s="29"/>
      <c r="K36" s="29"/>
      <c r="L36" s="33"/>
      <c r="M36" s="41"/>
      <c r="N36" s="34"/>
      <c r="O36" s="33"/>
      <c r="P36" s="33"/>
      <c r="Q36" s="29">
        <v>3</v>
      </c>
      <c r="R36" s="29">
        <v>2</v>
      </c>
      <c r="S36" s="50">
        <v>1</v>
      </c>
      <c r="T36" s="51">
        <f t="shared" si="5"/>
        <v>3</v>
      </c>
      <c r="U36" s="38">
        <f t="shared" si="5"/>
        <v>2</v>
      </c>
      <c r="V36" s="39">
        <f t="shared" si="5"/>
        <v>1</v>
      </c>
    </row>
    <row r="37" spans="1:22" ht="24.95" customHeight="1" x14ac:dyDescent="0.15">
      <c r="A37" s="194"/>
      <c r="B37" s="197"/>
      <c r="C37" s="42"/>
      <c r="D37" s="52" t="s">
        <v>236</v>
      </c>
      <c r="E37" s="37" t="s">
        <v>190</v>
      </c>
      <c r="F37" s="40" t="s">
        <v>166</v>
      </c>
      <c r="G37" s="12" t="s">
        <v>166</v>
      </c>
      <c r="H37" s="35"/>
      <c r="I37" s="33"/>
      <c r="J37" s="29"/>
      <c r="K37" s="29"/>
      <c r="L37" s="33"/>
      <c r="M37" s="41"/>
      <c r="N37" s="34"/>
      <c r="O37" s="33"/>
      <c r="P37" s="33"/>
      <c r="Q37" s="29">
        <v>2</v>
      </c>
      <c r="R37" s="29">
        <v>1</v>
      </c>
      <c r="S37" s="50">
        <v>1</v>
      </c>
      <c r="T37" s="51">
        <f t="shared" si="5"/>
        <v>2</v>
      </c>
      <c r="U37" s="38">
        <f t="shared" si="5"/>
        <v>1</v>
      </c>
      <c r="V37" s="39">
        <f t="shared" si="5"/>
        <v>1</v>
      </c>
    </row>
    <row r="38" spans="1:22" ht="24.95" customHeight="1" x14ac:dyDescent="0.15">
      <c r="A38" s="194"/>
      <c r="B38" s="197"/>
      <c r="C38" s="42"/>
      <c r="D38" s="52" t="s">
        <v>237</v>
      </c>
      <c r="E38" s="37" t="s">
        <v>190</v>
      </c>
      <c r="F38" s="40" t="s">
        <v>166</v>
      </c>
      <c r="G38" s="40" t="s">
        <v>166</v>
      </c>
      <c r="H38" s="35"/>
      <c r="I38" s="33"/>
      <c r="J38" s="29"/>
      <c r="K38" s="29"/>
      <c r="L38" s="33"/>
      <c r="M38" s="41"/>
      <c r="N38" s="34"/>
      <c r="O38" s="33"/>
      <c r="P38" s="33"/>
      <c r="Q38" s="29">
        <v>2</v>
      </c>
      <c r="R38" s="29">
        <v>1</v>
      </c>
      <c r="S38" s="50">
        <v>1</v>
      </c>
      <c r="T38" s="51">
        <f t="shared" si="5"/>
        <v>2</v>
      </c>
      <c r="U38" s="38">
        <f t="shared" si="5"/>
        <v>1</v>
      </c>
      <c r="V38" s="39">
        <f t="shared" si="5"/>
        <v>1</v>
      </c>
    </row>
    <row r="39" spans="1:22" ht="24.95" customHeight="1" x14ac:dyDescent="0.15">
      <c r="A39" s="194"/>
      <c r="B39" s="113"/>
      <c r="C39" s="42"/>
      <c r="D39" s="52" t="s">
        <v>238</v>
      </c>
      <c r="E39" s="37" t="s">
        <v>190</v>
      </c>
      <c r="F39" s="40" t="s">
        <v>166</v>
      </c>
      <c r="G39" s="12" t="s">
        <v>166</v>
      </c>
      <c r="H39" s="35"/>
      <c r="I39" s="33"/>
      <c r="J39" s="29"/>
      <c r="K39" s="29"/>
      <c r="L39" s="33"/>
      <c r="M39" s="41"/>
      <c r="N39" s="34"/>
      <c r="O39" s="33"/>
      <c r="P39" s="33"/>
      <c r="Q39" s="29">
        <v>2</v>
      </c>
      <c r="R39" s="29">
        <v>1</v>
      </c>
      <c r="S39" s="50">
        <v>1</v>
      </c>
      <c r="T39" s="112">
        <f t="shared" si="5"/>
        <v>2</v>
      </c>
      <c r="U39" s="112">
        <f t="shared" si="5"/>
        <v>1</v>
      </c>
      <c r="V39" s="112">
        <f t="shared" si="5"/>
        <v>1</v>
      </c>
    </row>
    <row r="40" spans="1:22" ht="24.95" customHeight="1" x14ac:dyDescent="0.15">
      <c r="A40" s="195"/>
      <c r="B40" s="106" t="s">
        <v>36</v>
      </c>
      <c r="C40" s="28"/>
      <c r="D40" s="28"/>
      <c r="E40" s="106"/>
      <c r="F40" s="28"/>
      <c r="G40" s="28"/>
      <c r="H40" s="105">
        <f t="shared" ref="H40:V40" si="6">SUM(H18:H39)</f>
        <v>11</v>
      </c>
      <c r="I40" s="105">
        <f t="shared" si="6"/>
        <v>4</v>
      </c>
      <c r="J40" s="105">
        <f t="shared" si="6"/>
        <v>7</v>
      </c>
      <c r="K40" s="105">
        <f t="shared" si="6"/>
        <v>16</v>
      </c>
      <c r="L40" s="105">
        <f t="shared" si="6"/>
        <v>6</v>
      </c>
      <c r="M40" s="105">
        <f t="shared" si="6"/>
        <v>10</v>
      </c>
      <c r="N40" s="105">
        <f t="shared" si="6"/>
        <v>12</v>
      </c>
      <c r="O40" s="105">
        <f t="shared" si="6"/>
        <v>6</v>
      </c>
      <c r="P40" s="105">
        <f t="shared" si="6"/>
        <v>6</v>
      </c>
      <c r="Q40" s="105">
        <f t="shared" si="6"/>
        <v>13</v>
      </c>
      <c r="R40" s="105">
        <f t="shared" si="6"/>
        <v>7</v>
      </c>
      <c r="S40" s="105">
        <f t="shared" si="6"/>
        <v>6</v>
      </c>
      <c r="T40" s="105">
        <f t="shared" si="6"/>
        <v>52</v>
      </c>
      <c r="U40" s="105">
        <f t="shared" si="6"/>
        <v>23</v>
      </c>
      <c r="V40" s="105">
        <f t="shared" si="6"/>
        <v>29</v>
      </c>
    </row>
    <row r="41" spans="1:22" ht="24" customHeight="1" thickBot="1" x14ac:dyDescent="0.2">
      <c r="A41" s="198" t="s">
        <v>10</v>
      </c>
      <c r="B41" s="199"/>
      <c r="C41" s="199"/>
      <c r="D41" s="199"/>
      <c r="E41" s="199"/>
      <c r="F41" s="199"/>
      <c r="G41" s="199"/>
      <c r="H41" s="110">
        <f t="shared" ref="H41:V41" si="7">SUM(H11,H17,H40)</f>
        <v>21</v>
      </c>
      <c r="I41" s="110">
        <f t="shared" si="7"/>
        <v>11</v>
      </c>
      <c r="J41" s="110">
        <f t="shared" si="7"/>
        <v>10</v>
      </c>
      <c r="K41" s="110">
        <f t="shared" si="7"/>
        <v>21</v>
      </c>
      <c r="L41" s="110">
        <f t="shared" si="7"/>
        <v>9</v>
      </c>
      <c r="M41" s="110">
        <f t="shared" si="7"/>
        <v>12</v>
      </c>
      <c r="N41" s="110">
        <f t="shared" si="7"/>
        <v>19</v>
      </c>
      <c r="O41" s="110">
        <f t="shared" si="7"/>
        <v>12</v>
      </c>
      <c r="P41" s="110">
        <f t="shared" si="7"/>
        <v>7</v>
      </c>
      <c r="Q41" s="110">
        <f t="shared" si="7"/>
        <v>19</v>
      </c>
      <c r="R41" s="110">
        <f t="shared" si="7"/>
        <v>9</v>
      </c>
      <c r="S41" s="110">
        <f t="shared" si="7"/>
        <v>10</v>
      </c>
      <c r="T41" s="110">
        <f t="shared" si="7"/>
        <v>80</v>
      </c>
      <c r="U41" s="110">
        <f t="shared" si="7"/>
        <v>41</v>
      </c>
      <c r="V41" s="110">
        <f t="shared" si="7"/>
        <v>39</v>
      </c>
    </row>
    <row r="43" spans="1:22" ht="239.25" customHeight="1" x14ac:dyDescent="0.15">
      <c r="A43" s="187" t="s">
        <v>48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</row>
  </sheetData>
  <mergeCells count="24">
    <mergeCell ref="Q1:V1"/>
    <mergeCell ref="C2:C4"/>
    <mergeCell ref="H2:M2"/>
    <mergeCell ref="N2:S2"/>
    <mergeCell ref="T2:V3"/>
    <mergeCell ref="H3:J3"/>
    <mergeCell ref="K3:M3"/>
    <mergeCell ref="N3:P3"/>
    <mergeCell ref="Q3:S3"/>
    <mergeCell ref="G2:G4"/>
    <mergeCell ref="A1:G1"/>
    <mergeCell ref="H1:P1"/>
    <mergeCell ref="E2:E4"/>
    <mergeCell ref="A43:V43"/>
    <mergeCell ref="F2:F4"/>
    <mergeCell ref="A5:A11"/>
    <mergeCell ref="A2:B4"/>
    <mergeCell ref="D2:D4"/>
    <mergeCell ref="B12:B16"/>
    <mergeCell ref="B5:B6"/>
    <mergeCell ref="B7:B10"/>
    <mergeCell ref="A12:A40"/>
    <mergeCell ref="B20:B38"/>
    <mergeCell ref="A41:G41"/>
  </mergeCells>
  <phoneticPr fontId="6" type="noConversion"/>
  <printOptions horizontalCentered="1"/>
  <pageMargins left="0.39370078740157483" right="0.31496062992125984" top="1.4566929133858268" bottom="0.74803149606299213" header="0.59055118110236227" footer="0.31496062992125984"/>
  <pageSetup paperSize="12" scale="69" orientation="portrait" r:id="rId1"/>
  <headerFooter>
    <oddHeader>&amp;C&amp;"맑은 고딕,굵게"&amp;20 2017~2018학년도 교육과정구성표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tabSelected="1" zoomScale="55" zoomScaleNormal="55" workbookViewId="0">
      <selection activeCell="M62" sqref="M62"/>
    </sheetView>
  </sheetViews>
  <sheetFormatPr defaultRowHeight="13.5" x14ac:dyDescent="0.15"/>
  <cols>
    <col min="4" max="4" width="28" bestFit="1" customWidth="1"/>
    <col min="6" max="22" width="4.21875" customWidth="1"/>
  </cols>
  <sheetData>
    <row r="1" spans="1:22" ht="14.25" thickBot="1" x14ac:dyDescent="0.2">
      <c r="A1" s="200" t="s">
        <v>251</v>
      </c>
      <c r="B1" s="200"/>
      <c r="C1" s="200"/>
      <c r="D1" s="200"/>
      <c r="E1" s="200"/>
      <c r="F1" s="200"/>
      <c r="G1" s="200"/>
      <c r="H1" s="201" t="s">
        <v>252</v>
      </c>
      <c r="I1" s="201"/>
      <c r="J1" s="201"/>
      <c r="K1" s="201"/>
      <c r="L1" s="201"/>
      <c r="M1" s="201"/>
      <c r="N1" s="201"/>
      <c r="O1" s="201"/>
      <c r="P1" s="201"/>
      <c r="Q1" s="202" t="s">
        <v>253</v>
      </c>
      <c r="R1" s="202"/>
      <c r="S1" s="202"/>
      <c r="T1" s="202"/>
      <c r="U1" s="202"/>
      <c r="V1" s="202"/>
    </row>
    <row r="2" spans="1:22" ht="24.95" customHeight="1" x14ac:dyDescent="0.15">
      <c r="A2" s="203" t="s">
        <v>254</v>
      </c>
      <c r="B2" s="204"/>
      <c r="C2" s="204" t="s">
        <v>11</v>
      </c>
      <c r="D2" s="204" t="s">
        <v>255</v>
      </c>
      <c r="E2" s="207" t="s">
        <v>256</v>
      </c>
      <c r="F2" s="204" t="s">
        <v>43</v>
      </c>
      <c r="G2" s="204" t="s">
        <v>44</v>
      </c>
      <c r="H2" s="203" t="s">
        <v>0</v>
      </c>
      <c r="I2" s="204"/>
      <c r="J2" s="204"/>
      <c r="K2" s="204"/>
      <c r="L2" s="204"/>
      <c r="M2" s="210"/>
      <c r="N2" s="211" t="s">
        <v>1</v>
      </c>
      <c r="O2" s="212"/>
      <c r="P2" s="204"/>
      <c r="Q2" s="204"/>
      <c r="R2" s="204"/>
      <c r="S2" s="213"/>
      <c r="T2" s="203" t="s">
        <v>2</v>
      </c>
      <c r="U2" s="204"/>
      <c r="V2" s="210"/>
    </row>
    <row r="3" spans="1:22" ht="24.95" customHeight="1" x14ac:dyDescent="0.15">
      <c r="A3" s="205"/>
      <c r="B3" s="206"/>
      <c r="C3" s="206"/>
      <c r="D3" s="206"/>
      <c r="E3" s="208"/>
      <c r="F3" s="206"/>
      <c r="G3" s="206"/>
      <c r="H3" s="205" t="s">
        <v>3</v>
      </c>
      <c r="I3" s="206"/>
      <c r="J3" s="206"/>
      <c r="K3" s="206" t="s">
        <v>4</v>
      </c>
      <c r="L3" s="206"/>
      <c r="M3" s="214"/>
      <c r="N3" s="215" t="s">
        <v>3</v>
      </c>
      <c r="O3" s="216"/>
      <c r="P3" s="206"/>
      <c r="Q3" s="206" t="s">
        <v>4</v>
      </c>
      <c r="R3" s="206"/>
      <c r="S3" s="217"/>
      <c r="T3" s="205"/>
      <c r="U3" s="206"/>
      <c r="V3" s="214"/>
    </row>
    <row r="4" spans="1:22" ht="24.95" customHeight="1" x14ac:dyDescent="0.15">
      <c r="A4" s="205"/>
      <c r="B4" s="206"/>
      <c r="C4" s="206"/>
      <c r="D4" s="206"/>
      <c r="E4" s="209"/>
      <c r="F4" s="206"/>
      <c r="G4" s="206"/>
      <c r="H4" s="129" t="s">
        <v>5</v>
      </c>
      <c r="I4" s="130" t="s">
        <v>6</v>
      </c>
      <c r="J4" s="130" t="s">
        <v>7</v>
      </c>
      <c r="K4" s="130" t="s">
        <v>5</v>
      </c>
      <c r="L4" s="130" t="s">
        <v>6</v>
      </c>
      <c r="M4" s="131" t="s">
        <v>7</v>
      </c>
      <c r="N4" s="132" t="s">
        <v>5</v>
      </c>
      <c r="O4" s="130" t="s">
        <v>6</v>
      </c>
      <c r="P4" s="130" t="s">
        <v>7</v>
      </c>
      <c r="Q4" s="130" t="s">
        <v>5</v>
      </c>
      <c r="R4" s="130" t="s">
        <v>6</v>
      </c>
      <c r="S4" s="133" t="s">
        <v>7</v>
      </c>
      <c r="T4" s="129" t="s">
        <v>5</v>
      </c>
      <c r="U4" s="130" t="s">
        <v>6</v>
      </c>
      <c r="V4" s="131" t="s">
        <v>7</v>
      </c>
    </row>
    <row r="5" spans="1:22" ht="24.95" customHeight="1" x14ac:dyDescent="0.15">
      <c r="A5" s="218" t="s">
        <v>35</v>
      </c>
      <c r="B5" s="140" t="s">
        <v>8</v>
      </c>
      <c r="C5" s="9"/>
      <c r="D5" s="10" t="s">
        <v>257</v>
      </c>
      <c r="E5" s="11" t="s">
        <v>258</v>
      </c>
      <c r="F5" s="11" t="s">
        <v>259</v>
      </c>
      <c r="G5" s="12" t="s">
        <v>259</v>
      </c>
      <c r="H5" s="61">
        <v>2</v>
      </c>
      <c r="I5" s="9">
        <v>1</v>
      </c>
      <c r="J5" s="9">
        <v>1</v>
      </c>
      <c r="K5" s="9"/>
      <c r="L5" s="9"/>
      <c r="M5" s="141"/>
      <c r="N5" s="142"/>
      <c r="O5" s="9"/>
      <c r="P5" s="9"/>
      <c r="Q5" s="143"/>
      <c r="R5" s="115"/>
      <c r="S5" s="46"/>
      <c r="T5" s="128">
        <f>SUM(H5,K5,N5,Q5)</f>
        <v>2</v>
      </c>
      <c r="U5" s="115">
        <f>SUM(I5,L5,O5,R5)</f>
        <v>1</v>
      </c>
      <c r="V5" s="15">
        <f>SUM(J5,M5,P5,S5)</f>
        <v>1</v>
      </c>
    </row>
    <row r="6" spans="1:22" ht="24.95" customHeight="1" x14ac:dyDescent="0.15">
      <c r="A6" s="194"/>
      <c r="B6" s="190" t="s">
        <v>9</v>
      </c>
      <c r="C6" s="10"/>
      <c r="D6" s="10" t="s">
        <v>260</v>
      </c>
      <c r="E6" s="54" t="s">
        <v>261</v>
      </c>
      <c r="F6" s="11" t="s">
        <v>262</v>
      </c>
      <c r="G6" s="12" t="s">
        <v>262</v>
      </c>
      <c r="H6" s="13">
        <v>1</v>
      </c>
      <c r="I6" s="9">
        <v>1</v>
      </c>
      <c r="J6" s="9">
        <v>0</v>
      </c>
      <c r="K6" s="9"/>
      <c r="L6" s="9"/>
      <c r="M6" s="141"/>
      <c r="N6" s="142"/>
      <c r="O6" s="9"/>
      <c r="P6" s="9"/>
      <c r="Q6" s="9"/>
      <c r="R6" s="12"/>
      <c r="S6" s="47"/>
      <c r="T6" s="128">
        <f t="shared" ref="T6:V10" si="0">SUM(H6,K6,N6,Q6)</f>
        <v>1</v>
      </c>
      <c r="U6" s="115">
        <f t="shared" si="0"/>
        <v>1</v>
      </c>
      <c r="V6" s="15">
        <f t="shared" si="0"/>
        <v>0</v>
      </c>
    </row>
    <row r="7" spans="1:22" ht="24.95" customHeight="1" x14ac:dyDescent="0.15">
      <c r="A7" s="194"/>
      <c r="B7" s="192"/>
      <c r="C7" s="10"/>
      <c r="D7" s="10" t="s">
        <v>263</v>
      </c>
      <c r="E7" s="54" t="s">
        <v>258</v>
      </c>
      <c r="F7" s="11" t="s">
        <v>259</v>
      </c>
      <c r="G7" s="12" t="s">
        <v>259</v>
      </c>
      <c r="H7" s="13"/>
      <c r="I7" s="9"/>
      <c r="J7" s="9"/>
      <c r="K7" s="9">
        <v>2</v>
      </c>
      <c r="L7" s="9">
        <v>1</v>
      </c>
      <c r="M7" s="141">
        <v>1</v>
      </c>
      <c r="N7" s="142"/>
      <c r="O7" s="9"/>
      <c r="P7" s="9"/>
      <c r="Q7" s="9"/>
      <c r="R7" s="12"/>
      <c r="S7" s="47"/>
      <c r="T7" s="128">
        <f>SUM(H7,K7,N7,Q7)</f>
        <v>2</v>
      </c>
      <c r="U7" s="115">
        <f>SUM(I7,L7,O7,R7)</f>
        <v>1</v>
      </c>
      <c r="V7" s="15">
        <f>SUM(J7,M7,P7,S7)</f>
        <v>1</v>
      </c>
    </row>
    <row r="8" spans="1:22" ht="24.95" customHeight="1" x14ac:dyDescent="0.15">
      <c r="A8" s="194"/>
      <c r="B8" s="192"/>
      <c r="C8" s="10"/>
      <c r="D8" s="10" t="s">
        <v>264</v>
      </c>
      <c r="E8" s="54" t="s">
        <v>265</v>
      </c>
      <c r="F8" s="11" t="s">
        <v>262</v>
      </c>
      <c r="G8" s="12" t="s">
        <v>262</v>
      </c>
      <c r="H8" s="13"/>
      <c r="I8" s="9"/>
      <c r="J8" s="9"/>
      <c r="K8" s="9">
        <v>2</v>
      </c>
      <c r="L8" s="9">
        <v>1</v>
      </c>
      <c r="M8" s="141">
        <v>1</v>
      </c>
      <c r="N8" s="142"/>
      <c r="O8" s="9"/>
      <c r="P8" s="9"/>
      <c r="Q8" s="9"/>
      <c r="R8" s="12"/>
      <c r="S8" s="47"/>
      <c r="T8" s="128">
        <v>2</v>
      </c>
      <c r="U8" s="115">
        <v>1</v>
      </c>
      <c r="V8" s="15">
        <v>1</v>
      </c>
    </row>
    <row r="9" spans="1:22" ht="24.95" customHeight="1" x14ac:dyDescent="0.15">
      <c r="A9" s="194"/>
      <c r="B9" s="192"/>
      <c r="C9" s="10"/>
      <c r="D9" s="10" t="s">
        <v>266</v>
      </c>
      <c r="E9" s="54" t="s">
        <v>265</v>
      </c>
      <c r="F9" s="11" t="s">
        <v>262</v>
      </c>
      <c r="G9" s="12" t="s">
        <v>262</v>
      </c>
      <c r="H9" s="13"/>
      <c r="I9" s="9"/>
      <c r="J9" s="9"/>
      <c r="K9" s="9"/>
      <c r="L9" s="9"/>
      <c r="M9" s="141"/>
      <c r="N9" s="142">
        <v>2</v>
      </c>
      <c r="O9" s="9">
        <v>1</v>
      </c>
      <c r="P9" s="9">
        <v>1</v>
      </c>
      <c r="Q9" s="9"/>
      <c r="R9" s="12"/>
      <c r="S9" s="47"/>
      <c r="T9" s="128">
        <f t="shared" si="0"/>
        <v>2</v>
      </c>
      <c r="U9" s="115">
        <f t="shared" si="0"/>
        <v>1</v>
      </c>
      <c r="V9" s="15">
        <f t="shared" si="0"/>
        <v>1</v>
      </c>
    </row>
    <row r="10" spans="1:22" ht="24.95" customHeight="1" x14ac:dyDescent="0.15">
      <c r="A10" s="194"/>
      <c r="B10" s="192"/>
      <c r="C10" s="144"/>
      <c r="D10" s="144" t="s">
        <v>267</v>
      </c>
      <c r="E10" s="145" t="s">
        <v>265</v>
      </c>
      <c r="F10" s="146" t="s">
        <v>262</v>
      </c>
      <c r="G10" s="147" t="s">
        <v>262</v>
      </c>
      <c r="H10" s="148"/>
      <c r="I10" s="149"/>
      <c r="J10" s="149"/>
      <c r="K10" s="149"/>
      <c r="L10" s="149"/>
      <c r="M10" s="150"/>
      <c r="N10" s="151">
        <v>2</v>
      </c>
      <c r="O10" s="149">
        <v>1</v>
      </c>
      <c r="P10" s="149">
        <v>1</v>
      </c>
      <c r="Q10" s="149"/>
      <c r="R10" s="147"/>
      <c r="S10" s="152"/>
      <c r="T10" s="128">
        <f t="shared" si="0"/>
        <v>2</v>
      </c>
      <c r="U10" s="115">
        <f t="shared" si="0"/>
        <v>1</v>
      </c>
      <c r="V10" s="15">
        <f t="shared" si="0"/>
        <v>1</v>
      </c>
    </row>
    <row r="11" spans="1:22" ht="24.95" customHeight="1" x14ac:dyDescent="0.15">
      <c r="A11" s="194"/>
      <c r="B11" s="191"/>
      <c r="C11" s="144"/>
      <c r="D11" s="144" t="s">
        <v>268</v>
      </c>
      <c r="E11" s="145" t="s">
        <v>269</v>
      </c>
      <c r="F11" s="146" t="s">
        <v>262</v>
      </c>
      <c r="G11" s="147" t="s">
        <v>262</v>
      </c>
      <c r="H11" s="148"/>
      <c r="I11" s="149"/>
      <c r="J11" s="149"/>
      <c r="K11" s="149"/>
      <c r="L11" s="149"/>
      <c r="M11" s="150"/>
      <c r="N11" s="151"/>
      <c r="O11" s="149"/>
      <c r="P11" s="149"/>
      <c r="Q11" s="149">
        <v>2</v>
      </c>
      <c r="R11" s="147">
        <v>2</v>
      </c>
      <c r="S11" s="152">
        <v>0</v>
      </c>
      <c r="T11" s="153">
        <v>2</v>
      </c>
      <c r="U11" s="154">
        <v>2</v>
      </c>
      <c r="V11" s="155">
        <v>0</v>
      </c>
    </row>
    <row r="12" spans="1:22" ht="24.95" customHeight="1" thickBot="1" x14ac:dyDescent="0.2">
      <c r="A12" s="219"/>
      <c r="B12" s="127" t="s">
        <v>36</v>
      </c>
      <c r="C12" s="17"/>
      <c r="D12" s="17"/>
      <c r="E12" s="127"/>
      <c r="F12" s="127"/>
      <c r="G12" s="127"/>
      <c r="H12" s="126">
        <f t="shared" ref="H12:S12" si="1">SUM(H5:H11)</f>
        <v>3</v>
      </c>
      <c r="I12" s="127">
        <f t="shared" si="1"/>
        <v>2</v>
      </c>
      <c r="J12" s="127">
        <f t="shared" si="1"/>
        <v>1</v>
      </c>
      <c r="K12" s="127">
        <f t="shared" si="1"/>
        <v>4</v>
      </c>
      <c r="L12" s="127">
        <f t="shared" si="1"/>
        <v>2</v>
      </c>
      <c r="M12" s="19">
        <f t="shared" si="1"/>
        <v>2</v>
      </c>
      <c r="N12" s="18">
        <f t="shared" si="1"/>
        <v>4</v>
      </c>
      <c r="O12" s="127">
        <f t="shared" si="1"/>
        <v>2</v>
      </c>
      <c r="P12" s="127">
        <f t="shared" si="1"/>
        <v>2</v>
      </c>
      <c r="Q12" s="127">
        <f t="shared" si="1"/>
        <v>2</v>
      </c>
      <c r="R12" s="127">
        <f t="shared" si="1"/>
        <v>2</v>
      </c>
      <c r="S12" s="48">
        <f t="shared" si="1"/>
        <v>0</v>
      </c>
      <c r="T12" s="126">
        <f>SUM(T5:T11)</f>
        <v>13</v>
      </c>
      <c r="U12" s="127">
        <f>SUM(U5:U11)</f>
        <v>8</v>
      </c>
      <c r="V12" s="19">
        <f>SUM(V5:V11)</f>
        <v>5</v>
      </c>
    </row>
    <row r="13" spans="1:22" ht="24.95" customHeight="1" x14ac:dyDescent="0.15">
      <c r="A13" s="220" t="s">
        <v>270</v>
      </c>
      <c r="B13" s="156" t="s">
        <v>8</v>
      </c>
      <c r="C13" s="20"/>
      <c r="D13" s="157" t="s">
        <v>271</v>
      </c>
      <c r="E13" s="21" t="s">
        <v>52</v>
      </c>
      <c r="F13" s="21" t="s">
        <v>259</v>
      </c>
      <c r="G13" s="20" t="s">
        <v>259</v>
      </c>
      <c r="H13" s="22">
        <v>3</v>
      </c>
      <c r="I13" s="23">
        <v>1</v>
      </c>
      <c r="J13" s="23">
        <v>2</v>
      </c>
      <c r="K13" s="23"/>
      <c r="L13" s="23"/>
      <c r="M13" s="25"/>
      <c r="N13" s="24"/>
      <c r="O13" s="23"/>
      <c r="P13" s="23"/>
      <c r="Q13" s="23"/>
      <c r="R13" s="23"/>
      <c r="S13" s="49"/>
      <c r="T13" s="114">
        <f>SUM(H13,K13,N13,Q13)</f>
        <v>3</v>
      </c>
      <c r="U13" s="26">
        <f>SUM(I13,L13,O13,R13,)</f>
        <v>1</v>
      </c>
      <c r="V13" s="27">
        <v>2</v>
      </c>
    </row>
    <row r="14" spans="1:22" ht="24.95" customHeight="1" x14ac:dyDescent="0.15">
      <c r="A14" s="188"/>
      <c r="B14" s="28" t="s">
        <v>36</v>
      </c>
      <c r="C14" s="28"/>
      <c r="D14" s="28"/>
      <c r="E14" s="130"/>
      <c r="F14" s="130"/>
      <c r="G14" s="130"/>
      <c r="H14" s="129">
        <f t="shared" ref="H14:V14" si="2">SUM(H13)</f>
        <v>3</v>
      </c>
      <c r="I14" s="130">
        <f t="shared" si="2"/>
        <v>1</v>
      </c>
      <c r="J14" s="130">
        <f t="shared" si="2"/>
        <v>2</v>
      </c>
      <c r="K14" s="130">
        <f t="shared" si="2"/>
        <v>0</v>
      </c>
      <c r="L14" s="130">
        <f t="shared" si="2"/>
        <v>0</v>
      </c>
      <c r="M14" s="131">
        <f t="shared" si="2"/>
        <v>0</v>
      </c>
      <c r="N14" s="132">
        <f t="shared" si="2"/>
        <v>0</v>
      </c>
      <c r="O14" s="130">
        <f t="shared" si="2"/>
        <v>0</v>
      </c>
      <c r="P14" s="130">
        <f t="shared" si="2"/>
        <v>0</v>
      </c>
      <c r="Q14" s="130">
        <f t="shared" si="2"/>
        <v>0</v>
      </c>
      <c r="R14" s="130">
        <f t="shared" si="2"/>
        <v>0</v>
      </c>
      <c r="S14" s="133">
        <f t="shared" si="2"/>
        <v>0</v>
      </c>
      <c r="T14" s="129">
        <f t="shared" si="2"/>
        <v>3</v>
      </c>
      <c r="U14" s="130">
        <f t="shared" si="2"/>
        <v>1</v>
      </c>
      <c r="V14" s="131">
        <f t="shared" si="2"/>
        <v>2</v>
      </c>
    </row>
    <row r="15" spans="1:22" ht="24.95" customHeight="1" x14ac:dyDescent="0.15">
      <c r="A15" s="188"/>
      <c r="B15" s="221" t="s">
        <v>9</v>
      </c>
      <c r="C15" s="10"/>
      <c r="D15" s="158" t="s">
        <v>272</v>
      </c>
      <c r="E15" s="12" t="s">
        <v>51</v>
      </c>
      <c r="F15" s="12" t="s">
        <v>259</v>
      </c>
      <c r="G15" s="12" t="s">
        <v>259</v>
      </c>
      <c r="H15" s="13"/>
      <c r="I15" s="12"/>
      <c r="J15" s="12"/>
      <c r="K15" s="12">
        <v>3</v>
      </c>
      <c r="L15" s="12">
        <v>1</v>
      </c>
      <c r="M15" s="16">
        <v>2</v>
      </c>
      <c r="N15" s="14"/>
      <c r="O15" s="12"/>
      <c r="P15" s="12"/>
      <c r="Q15" s="12"/>
      <c r="R15" s="12"/>
      <c r="S15" s="47"/>
      <c r="T15" s="128">
        <f>SUM(H15,K15,N15,Q15)</f>
        <v>3</v>
      </c>
      <c r="U15" s="115">
        <f>SUM(I15,L15,O15,R15)</f>
        <v>1</v>
      </c>
      <c r="V15" s="15">
        <f>SUM(J15,M15,P15,S15)</f>
        <v>2</v>
      </c>
    </row>
    <row r="16" spans="1:22" ht="24.95" customHeight="1" x14ac:dyDescent="0.15">
      <c r="A16" s="188"/>
      <c r="B16" s="197"/>
      <c r="C16" s="10"/>
      <c r="D16" s="159" t="s">
        <v>273</v>
      </c>
      <c r="E16" s="12" t="s">
        <v>51</v>
      </c>
      <c r="F16" s="29" t="s">
        <v>259</v>
      </c>
      <c r="G16" s="12" t="s">
        <v>259</v>
      </c>
      <c r="H16" s="30"/>
      <c r="I16" s="29"/>
      <c r="J16" s="29"/>
      <c r="K16" s="29">
        <v>3</v>
      </c>
      <c r="L16" s="29">
        <v>1</v>
      </c>
      <c r="M16" s="32">
        <v>2</v>
      </c>
      <c r="N16" s="31"/>
      <c r="O16" s="29"/>
      <c r="P16" s="29"/>
      <c r="Q16" s="29"/>
      <c r="R16" s="29"/>
      <c r="S16" s="50"/>
      <c r="T16" s="128">
        <f t="shared" ref="T16:U19" si="3">SUM(H16,K16,N16,Q16)</f>
        <v>3</v>
      </c>
      <c r="U16" s="115">
        <f t="shared" si="3"/>
        <v>1</v>
      </c>
      <c r="V16" s="15">
        <v>2</v>
      </c>
    </row>
    <row r="17" spans="1:22" ht="24.95" customHeight="1" x14ac:dyDescent="0.15">
      <c r="A17" s="188"/>
      <c r="B17" s="197"/>
      <c r="C17" s="10"/>
      <c r="D17" s="159" t="s">
        <v>274</v>
      </c>
      <c r="E17" s="12" t="s">
        <v>51</v>
      </c>
      <c r="F17" s="29" t="s">
        <v>259</v>
      </c>
      <c r="G17" s="12" t="s">
        <v>259</v>
      </c>
      <c r="H17" s="30"/>
      <c r="I17" s="29"/>
      <c r="J17" s="29"/>
      <c r="K17" s="29"/>
      <c r="L17" s="29"/>
      <c r="M17" s="32"/>
      <c r="N17" s="34">
        <v>3</v>
      </c>
      <c r="O17" s="33">
        <v>1</v>
      </c>
      <c r="P17" s="33">
        <v>2</v>
      </c>
      <c r="Q17" s="33"/>
      <c r="R17" s="33"/>
      <c r="S17" s="50"/>
      <c r="T17" s="128">
        <f t="shared" si="3"/>
        <v>3</v>
      </c>
      <c r="U17" s="115">
        <f t="shared" si="3"/>
        <v>1</v>
      </c>
      <c r="V17" s="15">
        <v>2</v>
      </c>
    </row>
    <row r="18" spans="1:22" ht="24.95" customHeight="1" x14ac:dyDescent="0.15">
      <c r="A18" s="188"/>
      <c r="B18" s="197"/>
      <c r="C18" s="10"/>
      <c r="D18" s="159" t="s">
        <v>275</v>
      </c>
      <c r="E18" s="12" t="s">
        <v>52</v>
      </c>
      <c r="F18" s="29" t="s">
        <v>259</v>
      </c>
      <c r="G18" s="12" t="s">
        <v>259</v>
      </c>
      <c r="H18" s="30"/>
      <c r="I18" s="29"/>
      <c r="J18" s="29"/>
      <c r="K18" s="29"/>
      <c r="L18" s="29"/>
      <c r="M18" s="32"/>
      <c r="N18" s="34">
        <v>3</v>
      </c>
      <c r="O18" s="33">
        <v>1</v>
      </c>
      <c r="P18" s="33">
        <v>2</v>
      </c>
      <c r="Q18" s="33"/>
      <c r="R18" s="33"/>
      <c r="S18" s="50"/>
      <c r="T18" s="128">
        <v>3</v>
      </c>
      <c r="U18" s="115">
        <v>1</v>
      </c>
      <c r="V18" s="15">
        <v>2</v>
      </c>
    </row>
    <row r="19" spans="1:22" ht="24.95" customHeight="1" x14ac:dyDescent="0.15">
      <c r="A19" s="188"/>
      <c r="B19" s="197"/>
      <c r="C19" s="10"/>
      <c r="D19" s="159" t="s">
        <v>276</v>
      </c>
      <c r="E19" s="12" t="s">
        <v>51</v>
      </c>
      <c r="F19" s="29" t="s">
        <v>259</v>
      </c>
      <c r="G19" s="12" t="s">
        <v>259</v>
      </c>
      <c r="H19" s="30"/>
      <c r="I19" s="29"/>
      <c r="J19" s="29"/>
      <c r="K19" s="29"/>
      <c r="L19" s="29"/>
      <c r="M19" s="32"/>
      <c r="N19" s="34">
        <v>3</v>
      </c>
      <c r="O19" s="33">
        <v>1</v>
      </c>
      <c r="P19" s="33">
        <v>2</v>
      </c>
      <c r="Q19" s="33"/>
      <c r="R19" s="33"/>
      <c r="S19" s="50"/>
      <c r="T19" s="128">
        <f t="shared" si="3"/>
        <v>3</v>
      </c>
      <c r="U19" s="115">
        <f t="shared" si="3"/>
        <v>1</v>
      </c>
      <c r="V19" s="15">
        <v>2</v>
      </c>
    </row>
    <row r="20" spans="1:22" ht="24.95" customHeight="1" x14ac:dyDescent="0.15">
      <c r="A20" s="218"/>
      <c r="B20" s="222"/>
      <c r="C20" s="144"/>
      <c r="D20" s="160" t="s">
        <v>277</v>
      </c>
      <c r="E20" s="147" t="s">
        <v>52</v>
      </c>
      <c r="F20" s="88" t="s">
        <v>259</v>
      </c>
      <c r="G20" s="147" t="s">
        <v>259</v>
      </c>
      <c r="H20" s="161"/>
      <c r="I20" s="88"/>
      <c r="J20" s="88"/>
      <c r="K20" s="88"/>
      <c r="L20" s="88"/>
      <c r="M20" s="162"/>
      <c r="N20" s="163"/>
      <c r="O20" s="87"/>
      <c r="P20" s="87"/>
      <c r="Q20" s="87">
        <v>3</v>
      </c>
      <c r="R20" s="87">
        <v>1</v>
      </c>
      <c r="S20" s="164">
        <v>2</v>
      </c>
      <c r="T20" s="153">
        <v>3</v>
      </c>
      <c r="U20" s="154">
        <v>1</v>
      </c>
      <c r="V20" s="155">
        <v>2</v>
      </c>
    </row>
    <row r="21" spans="1:22" ht="24.95" customHeight="1" thickBot="1" x14ac:dyDescent="0.2">
      <c r="A21" s="189"/>
      <c r="B21" s="17" t="s">
        <v>36</v>
      </c>
      <c r="C21" s="17"/>
      <c r="D21" s="17"/>
      <c r="E21" s="127"/>
      <c r="F21" s="127"/>
      <c r="G21" s="127"/>
      <c r="H21" s="126">
        <v>0</v>
      </c>
      <c r="I21" s="127">
        <f t="shared" ref="I21:V21" si="4">SUM(I15:I20)</f>
        <v>0</v>
      </c>
      <c r="J21" s="127">
        <f t="shared" si="4"/>
        <v>0</v>
      </c>
      <c r="K21" s="127">
        <f t="shared" si="4"/>
        <v>6</v>
      </c>
      <c r="L21" s="127">
        <f t="shared" si="4"/>
        <v>2</v>
      </c>
      <c r="M21" s="19">
        <f t="shared" si="4"/>
        <v>4</v>
      </c>
      <c r="N21" s="18">
        <f t="shared" si="4"/>
        <v>9</v>
      </c>
      <c r="O21" s="127">
        <f t="shared" si="4"/>
        <v>3</v>
      </c>
      <c r="P21" s="127">
        <f t="shared" si="4"/>
        <v>6</v>
      </c>
      <c r="Q21" s="127">
        <f t="shared" si="4"/>
        <v>3</v>
      </c>
      <c r="R21" s="127">
        <f t="shared" si="4"/>
        <v>1</v>
      </c>
      <c r="S21" s="48">
        <f t="shared" si="4"/>
        <v>2</v>
      </c>
      <c r="T21" s="126">
        <f t="shared" si="4"/>
        <v>18</v>
      </c>
      <c r="U21" s="127">
        <f t="shared" si="4"/>
        <v>6</v>
      </c>
      <c r="V21" s="19">
        <f t="shared" si="4"/>
        <v>12</v>
      </c>
    </row>
    <row r="22" spans="1:22" ht="24.95" customHeight="1" x14ac:dyDescent="0.15">
      <c r="A22" s="195" t="s">
        <v>278</v>
      </c>
      <c r="B22" s="223" t="s">
        <v>8</v>
      </c>
      <c r="C22" s="165"/>
      <c r="D22" s="166" t="s">
        <v>279</v>
      </c>
      <c r="E22" s="36" t="s">
        <v>51</v>
      </c>
      <c r="F22" s="36" t="s">
        <v>262</v>
      </c>
      <c r="G22" s="37" t="s">
        <v>262</v>
      </c>
      <c r="H22" s="167">
        <v>3</v>
      </c>
      <c r="I22" s="168">
        <v>1</v>
      </c>
      <c r="J22" s="169">
        <v>2</v>
      </c>
      <c r="K22" s="169"/>
      <c r="L22" s="168"/>
      <c r="M22" s="170"/>
      <c r="N22" s="171"/>
      <c r="O22" s="43"/>
      <c r="P22" s="43"/>
      <c r="Q22" s="44"/>
      <c r="R22" s="44"/>
      <c r="S22" s="172"/>
      <c r="T22" s="51">
        <v>3</v>
      </c>
      <c r="U22" s="38">
        <f>SUM(I22,L22,O22,R22)</f>
        <v>1</v>
      </c>
      <c r="V22" s="39">
        <v>2</v>
      </c>
    </row>
    <row r="23" spans="1:22" ht="24.95" customHeight="1" x14ac:dyDescent="0.15">
      <c r="A23" s="188"/>
      <c r="B23" s="197"/>
      <c r="C23" s="115"/>
      <c r="D23" s="173" t="s">
        <v>280</v>
      </c>
      <c r="E23" s="36" t="s">
        <v>51</v>
      </c>
      <c r="F23" s="36" t="s">
        <v>262</v>
      </c>
      <c r="G23" s="37" t="s">
        <v>262</v>
      </c>
      <c r="H23" s="35">
        <v>3</v>
      </c>
      <c r="I23" s="33">
        <v>1</v>
      </c>
      <c r="J23" s="29">
        <v>2</v>
      </c>
      <c r="K23" s="29"/>
      <c r="L23" s="33"/>
      <c r="M23" s="41"/>
      <c r="N23" s="34"/>
      <c r="O23" s="33"/>
      <c r="P23" s="33"/>
      <c r="Q23" s="33"/>
      <c r="R23" s="33"/>
      <c r="S23" s="174"/>
      <c r="T23" s="51">
        <f>SUM(H23,K23,N23,Q23)</f>
        <v>3</v>
      </c>
      <c r="U23" s="38">
        <f>SUM(I23,L23,O23,R23)</f>
        <v>1</v>
      </c>
      <c r="V23" s="39">
        <f>SUM(J23,M23,P23,S23)</f>
        <v>2</v>
      </c>
    </row>
    <row r="24" spans="1:22" ht="24.95" customHeight="1" x14ac:dyDescent="0.15">
      <c r="A24" s="188"/>
      <c r="B24" s="197"/>
      <c r="C24" s="115"/>
      <c r="D24" s="175" t="s">
        <v>281</v>
      </c>
      <c r="E24" s="176" t="s">
        <v>282</v>
      </c>
      <c r="F24" s="36" t="s">
        <v>262</v>
      </c>
      <c r="G24" s="37" t="s">
        <v>262</v>
      </c>
      <c r="H24" s="35">
        <v>3</v>
      </c>
      <c r="I24" s="33">
        <v>1</v>
      </c>
      <c r="J24" s="29">
        <v>2</v>
      </c>
      <c r="K24" s="29"/>
      <c r="L24" s="33"/>
      <c r="M24" s="41"/>
      <c r="N24" s="34"/>
      <c r="O24" s="33"/>
      <c r="P24" s="33"/>
      <c r="Q24" s="29"/>
      <c r="R24" s="29"/>
      <c r="S24" s="50"/>
      <c r="T24" s="51">
        <f t="shared" ref="T24:V40" si="5">SUM(H24,K24,N24,Q24)</f>
        <v>3</v>
      </c>
      <c r="U24" s="38">
        <f t="shared" si="5"/>
        <v>1</v>
      </c>
      <c r="V24" s="39">
        <f t="shared" si="5"/>
        <v>2</v>
      </c>
    </row>
    <row r="25" spans="1:22" ht="24.95" customHeight="1" x14ac:dyDescent="0.15">
      <c r="A25" s="188"/>
      <c r="B25" s="222"/>
      <c r="C25" s="115"/>
      <c r="D25" s="77" t="s">
        <v>283</v>
      </c>
      <c r="E25" s="36" t="s">
        <v>52</v>
      </c>
      <c r="F25" s="36" t="s">
        <v>262</v>
      </c>
      <c r="G25" s="37" t="s">
        <v>262</v>
      </c>
      <c r="H25" s="35"/>
      <c r="I25" s="33"/>
      <c r="J25" s="29"/>
      <c r="K25" s="29"/>
      <c r="L25" s="33"/>
      <c r="M25" s="41"/>
      <c r="N25" s="34"/>
      <c r="O25" s="33"/>
      <c r="P25" s="33"/>
      <c r="Q25" s="29">
        <v>3</v>
      </c>
      <c r="R25" s="29">
        <v>0</v>
      </c>
      <c r="S25" s="50">
        <v>0</v>
      </c>
      <c r="T25" s="51">
        <v>3</v>
      </c>
      <c r="U25" s="38">
        <v>0</v>
      </c>
      <c r="V25" s="39">
        <v>0</v>
      </c>
    </row>
    <row r="26" spans="1:22" ht="24.95" customHeight="1" x14ac:dyDescent="0.15">
      <c r="A26" s="188"/>
      <c r="B26" s="224" t="s">
        <v>9</v>
      </c>
      <c r="C26" s="115"/>
      <c r="D26" s="158" t="s">
        <v>284</v>
      </c>
      <c r="E26" s="36" t="s">
        <v>51</v>
      </c>
      <c r="F26" s="36" t="s">
        <v>262</v>
      </c>
      <c r="G26" s="37" t="s">
        <v>262</v>
      </c>
      <c r="H26" s="13">
        <v>2</v>
      </c>
      <c r="I26" s="12">
        <v>1</v>
      </c>
      <c r="J26" s="12">
        <v>1</v>
      </c>
      <c r="K26" s="12"/>
      <c r="L26" s="12"/>
      <c r="M26" s="16"/>
      <c r="N26" s="14"/>
      <c r="O26" s="12"/>
      <c r="P26" s="12"/>
      <c r="Q26" s="12"/>
      <c r="R26" s="12"/>
      <c r="S26" s="47"/>
      <c r="T26" s="51">
        <f t="shared" si="5"/>
        <v>2</v>
      </c>
      <c r="U26" s="38">
        <f t="shared" si="5"/>
        <v>1</v>
      </c>
      <c r="V26" s="39">
        <f t="shared" si="5"/>
        <v>1</v>
      </c>
    </row>
    <row r="27" spans="1:22" ht="24.95" customHeight="1" x14ac:dyDescent="0.15">
      <c r="A27" s="188"/>
      <c r="B27" s="224"/>
      <c r="C27" s="42"/>
      <c r="D27" s="177" t="s">
        <v>285</v>
      </c>
      <c r="E27" s="36" t="s">
        <v>51</v>
      </c>
      <c r="F27" s="36" t="s">
        <v>262</v>
      </c>
      <c r="G27" s="37" t="s">
        <v>262</v>
      </c>
      <c r="H27" s="13">
        <v>2</v>
      </c>
      <c r="I27" s="12">
        <v>1</v>
      </c>
      <c r="J27" s="12">
        <v>1</v>
      </c>
      <c r="K27" s="12"/>
      <c r="L27" s="12"/>
      <c r="M27" s="16"/>
      <c r="N27" s="14"/>
      <c r="O27" s="12"/>
      <c r="P27" s="12"/>
      <c r="Q27" s="12"/>
      <c r="R27" s="12"/>
      <c r="S27" s="47"/>
      <c r="T27" s="51">
        <f t="shared" si="5"/>
        <v>2</v>
      </c>
      <c r="U27" s="38">
        <f t="shared" si="5"/>
        <v>1</v>
      </c>
      <c r="V27" s="39">
        <f t="shared" si="5"/>
        <v>1</v>
      </c>
    </row>
    <row r="28" spans="1:22" ht="24.95" customHeight="1" x14ac:dyDescent="0.15">
      <c r="A28" s="188"/>
      <c r="B28" s="224"/>
      <c r="C28" s="42"/>
      <c r="D28" s="178" t="s">
        <v>286</v>
      </c>
      <c r="E28" s="36" t="s">
        <v>51</v>
      </c>
      <c r="F28" s="36" t="s">
        <v>262</v>
      </c>
      <c r="G28" s="37" t="s">
        <v>262</v>
      </c>
      <c r="H28" s="30">
        <v>2</v>
      </c>
      <c r="I28" s="29">
        <v>1</v>
      </c>
      <c r="J28" s="29">
        <v>1</v>
      </c>
      <c r="K28" s="34"/>
      <c r="L28" s="33"/>
      <c r="M28" s="41"/>
      <c r="N28" s="34"/>
      <c r="O28" s="33"/>
      <c r="P28" s="33"/>
      <c r="Q28" s="33"/>
      <c r="R28" s="33"/>
      <c r="S28" s="50"/>
      <c r="T28" s="51">
        <f t="shared" si="5"/>
        <v>2</v>
      </c>
      <c r="U28" s="38">
        <f t="shared" si="5"/>
        <v>1</v>
      </c>
      <c r="V28" s="39">
        <f t="shared" si="5"/>
        <v>1</v>
      </c>
    </row>
    <row r="29" spans="1:22" ht="24.95" customHeight="1" x14ac:dyDescent="0.15">
      <c r="A29" s="188"/>
      <c r="B29" s="224"/>
      <c r="C29" s="42"/>
      <c r="D29" s="52" t="s">
        <v>287</v>
      </c>
      <c r="E29" s="36" t="s">
        <v>51</v>
      </c>
      <c r="F29" s="36" t="s">
        <v>262</v>
      </c>
      <c r="G29" s="37" t="s">
        <v>262</v>
      </c>
      <c r="H29" s="30"/>
      <c r="I29" s="33"/>
      <c r="J29" s="33"/>
      <c r="K29" s="34">
        <v>3</v>
      </c>
      <c r="L29" s="33">
        <v>1</v>
      </c>
      <c r="M29" s="41">
        <v>2</v>
      </c>
      <c r="N29" s="34"/>
      <c r="O29" s="33"/>
      <c r="P29" s="33"/>
      <c r="Q29" s="33"/>
      <c r="R29" s="33"/>
      <c r="S29" s="50"/>
      <c r="T29" s="51">
        <f t="shared" si="5"/>
        <v>3</v>
      </c>
      <c r="U29" s="38">
        <f t="shared" si="5"/>
        <v>1</v>
      </c>
      <c r="V29" s="39">
        <f t="shared" si="5"/>
        <v>2</v>
      </c>
    </row>
    <row r="30" spans="1:22" ht="24.95" customHeight="1" x14ac:dyDescent="0.15">
      <c r="A30" s="188"/>
      <c r="B30" s="224"/>
      <c r="C30" s="42"/>
      <c r="D30" s="52" t="s">
        <v>288</v>
      </c>
      <c r="E30" s="36" t="s">
        <v>51</v>
      </c>
      <c r="F30" s="36" t="s">
        <v>262</v>
      </c>
      <c r="G30" s="37" t="s">
        <v>262</v>
      </c>
      <c r="H30" s="35"/>
      <c r="I30" s="33"/>
      <c r="J30" s="29"/>
      <c r="K30" s="34">
        <v>3</v>
      </c>
      <c r="L30" s="33">
        <v>1</v>
      </c>
      <c r="M30" s="41">
        <v>2</v>
      </c>
      <c r="N30" s="34"/>
      <c r="O30" s="33"/>
      <c r="P30" s="33"/>
      <c r="Q30" s="29"/>
      <c r="R30" s="29"/>
      <c r="S30" s="50"/>
      <c r="T30" s="51">
        <f t="shared" si="5"/>
        <v>3</v>
      </c>
      <c r="U30" s="38">
        <f t="shared" si="5"/>
        <v>1</v>
      </c>
      <c r="V30" s="39">
        <f t="shared" si="5"/>
        <v>2</v>
      </c>
    </row>
    <row r="31" spans="1:22" ht="24.95" customHeight="1" x14ac:dyDescent="0.15">
      <c r="A31" s="188"/>
      <c r="B31" s="224"/>
      <c r="C31" s="42"/>
      <c r="D31" s="52" t="s">
        <v>289</v>
      </c>
      <c r="E31" s="36" t="s">
        <v>51</v>
      </c>
      <c r="F31" s="36" t="s">
        <v>262</v>
      </c>
      <c r="G31" s="37" t="s">
        <v>262</v>
      </c>
      <c r="H31" s="35"/>
      <c r="I31" s="33"/>
      <c r="J31" s="29"/>
      <c r="K31" s="29">
        <v>3</v>
      </c>
      <c r="L31" s="33">
        <v>1</v>
      </c>
      <c r="M31" s="41">
        <v>2</v>
      </c>
      <c r="N31" s="34"/>
      <c r="O31" s="33"/>
      <c r="P31" s="33"/>
      <c r="Q31" s="29"/>
      <c r="R31" s="29"/>
      <c r="S31" s="50"/>
      <c r="T31" s="51">
        <f t="shared" si="5"/>
        <v>3</v>
      </c>
      <c r="U31" s="38">
        <f t="shared" si="5"/>
        <v>1</v>
      </c>
      <c r="V31" s="39">
        <f t="shared" si="5"/>
        <v>2</v>
      </c>
    </row>
    <row r="32" spans="1:22" ht="24.95" customHeight="1" x14ac:dyDescent="0.15">
      <c r="A32" s="188"/>
      <c r="B32" s="224"/>
      <c r="C32" s="42"/>
      <c r="D32" s="52" t="s">
        <v>290</v>
      </c>
      <c r="E32" s="29" t="s">
        <v>51</v>
      </c>
      <c r="F32" s="36" t="s">
        <v>262</v>
      </c>
      <c r="G32" s="37" t="s">
        <v>262</v>
      </c>
      <c r="H32" s="35"/>
      <c r="I32" s="33"/>
      <c r="J32" s="29"/>
      <c r="K32" s="29">
        <v>2</v>
      </c>
      <c r="L32" s="33">
        <v>1</v>
      </c>
      <c r="M32" s="41">
        <v>1</v>
      </c>
      <c r="N32" s="34"/>
      <c r="O32" s="33"/>
      <c r="P32" s="33"/>
      <c r="Q32" s="29"/>
      <c r="R32" s="29"/>
      <c r="S32" s="50"/>
      <c r="T32" s="51">
        <f t="shared" si="5"/>
        <v>2</v>
      </c>
      <c r="U32" s="38">
        <f t="shared" si="5"/>
        <v>1</v>
      </c>
      <c r="V32" s="39">
        <f t="shared" si="5"/>
        <v>1</v>
      </c>
    </row>
    <row r="33" spans="1:22" ht="24.95" customHeight="1" x14ac:dyDescent="0.15">
      <c r="A33" s="188"/>
      <c r="B33" s="224"/>
      <c r="C33" s="42"/>
      <c r="D33" s="52" t="s">
        <v>291</v>
      </c>
      <c r="E33" s="29" t="s">
        <v>51</v>
      </c>
      <c r="F33" s="36" t="s">
        <v>262</v>
      </c>
      <c r="G33" s="37" t="s">
        <v>262</v>
      </c>
      <c r="H33" s="35"/>
      <c r="I33" s="33"/>
      <c r="J33" s="29"/>
      <c r="K33" s="29"/>
      <c r="L33" s="33"/>
      <c r="M33" s="41"/>
      <c r="N33" s="34">
        <v>3</v>
      </c>
      <c r="O33" s="33">
        <v>1</v>
      </c>
      <c r="P33" s="33">
        <v>2</v>
      </c>
      <c r="Q33" s="29"/>
      <c r="R33" s="29"/>
      <c r="S33" s="50"/>
      <c r="T33" s="51">
        <f t="shared" si="5"/>
        <v>3</v>
      </c>
      <c r="U33" s="38">
        <f t="shared" si="5"/>
        <v>1</v>
      </c>
      <c r="V33" s="39">
        <f t="shared" si="5"/>
        <v>2</v>
      </c>
    </row>
    <row r="34" spans="1:22" ht="24.95" customHeight="1" x14ac:dyDescent="0.15">
      <c r="A34" s="188"/>
      <c r="B34" s="224"/>
      <c r="C34" s="42"/>
      <c r="D34" s="52" t="s">
        <v>292</v>
      </c>
      <c r="E34" s="29" t="s">
        <v>51</v>
      </c>
      <c r="F34" s="36" t="s">
        <v>262</v>
      </c>
      <c r="G34" s="37" t="s">
        <v>262</v>
      </c>
      <c r="H34" s="35"/>
      <c r="I34" s="33"/>
      <c r="J34" s="29"/>
      <c r="K34" s="29"/>
      <c r="L34" s="33"/>
      <c r="M34" s="41"/>
      <c r="N34" s="34">
        <v>3</v>
      </c>
      <c r="O34" s="33">
        <v>3</v>
      </c>
      <c r="P34" s="33">
        <v>0</v>
      </c>
      <c r="Q34" s="29"/>
      <c r="R34" s="29"/>
      <c r="S34" s="50"/>
      <c r="T34" s="51">
        <f t="shared" si="5"/>
        <v>3</v>
      </c>
      <c r="U34" s="38">
        <f t="shared" si="5"/>
        <v>3</v>
      </c>
      <c r="V34" s="39">
        <f t="shared" si="5"/>
        <v>0</v>
      </c>
    </row>
    <row r="35" spans="1:22" ht="24.95" customHeight="1" x14ac:dyDescent="0.15">
      <c r="A35" s="188"/>
      <c r="B35" s="224"/>
      <c r="C35" s="42"/>
      <c r="D35" s="52" t="s">
        <v>293</v>
      </c>
      <c r="E35" s="29" t="s">
        <v>51</v>
      </c>
      <c r="F35" s="36" t="s">
        <v>262</v>
      </c>
      <c r="G35" s="37" t="s">
        <v>262</v>
      </c>
      <c r="H35" s="35"/>
      <c r="I35" s="33"/>
      <c r="J35" s="29"/>
      <c r="K35" s="29"/>
      <c r="L35" s="33"/>
      <c r="M35" s="41"/>
      <c r="N35" s="34">
        <v>2</v>
      </c>
      <c r="O35" s="33">
        <v>1</v>
      </c>
      <c r="P35" s="33">
        <v>1</v>
      </c>
      <c r="Q35" s="29"/>
      <c r="R35" s="29"/>
      <c r="S35" s="50"/>
      <c r="T35" s="51">
        <f t="shared" si="5"/>
        <v>2</v>
      </c>
      <c r="U35" s="38">
        <f t="shared" si="5"/>
        <v>1</v>
      </c>
      <c r="V35" s="39">
        <f t="shared" si="5"/>
        <v>1</v>
      </c>
    </row>
    <row r="36" spans="1:22" ht="24.95" customHeight="1" x14ac:dyDescent="0.15">
      <c r="A36" s="188"/>
      <c r="B36" s="224"/>
      <c r="C36" s="42"/>
      <c r="D36" s="52" t="s">
        <v>294</v>
      </c>
      <c r="E36" s="29" t="s">
        <v>265</v>
      </c>
      <c r="F36" s="36" t="s">
        <v>262</v>
      </c>
      <c r="G36" s="37" t="s">
        <v>262</v>
      </c>
      <c r="H36" s="35"/>
      <c r="I36" s="33"/>
      <c r="J36" s="29"/>
      <c r="K36" s="29"/>
      <c r="L36" s="33"/>
      <c r="M36" s="41"/>
      <c r="N36" s="34"/>
      <c r="O36" s="33"/>
      <c r="P36" s="33"/>
      <c r="Q36" s="29">
        <v>2</v>
      </c>
      <c r="R36" s="29">
        <v>1</v>
      </c>
      <c r="S36" s="50">
        <v>1</v>
      </c>
      <c r="T36" s="51">
        <f t="shared" si="5"/>
        <v>2</v>
      </c>
      <c r="U36" s="38">
        <f t="shared" si="5"/>
        <v>1</v>
      </c>
      <c r="V36" s="39">
        <f t="shared" si="5"/>
        <v>1</v>
      </c>
    </row>
    <row r="37" spans="1:22" ht="24.95" customHeight="1" x14ac:dyDescent="0.15">
      <c r="A37" s="188"/>
      <c r="B37" s="224"/>
      <c r="C37" s="42"/>
      <c r="D37" s="52" t="s">
        <v>295</v>
      </c>
      <c r="E37" s="29" t="s">
        <v>50</v>
      </c>
      <c r="F37" s="36" t="s">
        <v>262</v>
      </c>
      <c r="G37" s="37" t="s">
        <v>262</v>
      </c>
      <c r="H37" s="35"/>
      <c r="I37" s="33"/>
      <c r="J37" s="29"/>
      <c r="K37" s="29"/>
      <c r="L37" s="33"/>
      <c r="M37" s="41"/>
      <c r="N37" s="34"/>
      <c r="O37" s="33"/>
      <c r="P37" s="33"/>
      <c r="Q37" s="29">
        <v>1</v>
      </c>
      <c r="R37" s="29">
        <v>1</v>
      </c>
      <c r="S37" s="50">
        <v>0</v>
      </c>
      <c r="T37" s="51">
        <f t="shared" si="5"/>
        <v>1</v>
      </c>
      <c r="U37" s="38">
        <f t="shared" si="5"/>
        <v>1</v>
      </c>
      <c r="V37" s="39">
        <f t="shared" si="5"/>
        <v>0</v>
      </c>
    </row>
    <row r="38" spans="1:22" ht="24.95" customHeight="1" x14ac:dyDescent="0.15">
      <c r="A38" s="188"/>
      <c r="B38" s="224"/>
      <c r="C38" s="42"/>
      <c r="D38" s="52" t="s">
        <v>296</v>
      </c>
      <c r="E38" s="29" t="s">
        <v>51</v>
      </c>
      <c r="F38" s="36" t="s">
        <v>262</v>
      </c>
      <c r="G38" s="37" t="s">
        <v>262</v>
      </c>
      <c r="H38" s="35"/>
      <c r="I38" s="33"/>
      <c r="J38" s="29"/>
      <c r="K38" s="29"/>
      <c r="L38" s="33"/>
      <c r="M38" s="41"/>
      <c r="N38" s="34"/>
      <c r="O38" s="33"/>
      <c r="P38" s="33"/>
      <c r="Q38" s="29">
        <v>2</v>
      </c>
      <c r="R38" s="29">
        <v>1</v>
      </c>
      <c r="S38" s="50">
        <v>1</v>
      </c>
      <c r="T38" s="51">
        <f t="shared" si="5"/>
        <v>2</v>
      </c>
      <c r="U38" s="38">
        <f t="shared" si="5"/>
        <v>1</v>
      </c>
      <c r="V38" s="39">
        <f t="shared" si="5"/>
        <v>1</v>
      </c>
    </row>
    <row r="39" spans="1:22" ht="24.95" customHeight="1" x14ac:dyDescent="0.15">
      <c r="A39" s="188"/>
      <c r="B39" s="224"/>
      <c r="C39" s="42"/>
      <c r="D39" s="52" t="s">
        <v>297</v>
      </c>
      <c r="E39" s="29" t="s">
        <v>51</v>
      </c>
      <c r="F39" s="36" t="s">
        <v>262</v>
      </c>
      <c r="G39" s="37" t="s">
        <v>262</v>
      </c>
      <c r="H39" s="35"/>
      <c r="I39" s="33"/>
      <c r="J39" s="29"/>
      <c r="K39" s="29"/>
      <c r="L39" s="33"/>
      <c r="M39" s="41"/>
      <c r="N39" s="34"/>
      <c r="O39" s="33"/>
      <c r="P39" s="33"/>
      <c r="Q39" s="29">
        <v>2</v>
      </c>
      <c r="R39" s="29">
        <v>1</v>
      </c>
      <c r="S39" s="50">
        <v>1</v>
      </c>
      <c r="T39" s="51">
        <v>2</v>
      </c>
      <c r="U39" s="38">
        <f t="shared" si="5"/>
        <v>1</v>
      </c>
      <c r="V39" s="39">
        <v>1</v>
      </c>
    </row>
    <row r="40" spans="1:22" ht="24.95" customHeight="1" x14ac:dyDescent="0.15">
      <c r="A40" s="188"/>
      <c r="B40" s="224"/>
      <c r="C40" s="42"/>
      <c r="D40" s="52" t="s">
        <v>298</v>
      </c>
      <c r="E40" s="29" t="s">
        <v>52</v>
      </c>
      <c r="F40" s="36" t="s">
        <v>262</v>
      </c>
      <c r="G40" s="37" t="s">
        <v>262</v>
      </c>
      <c r="H40" s="35"/>
      <c r="I40" s="33"/>
      <c r="J40" s="29"/>
      <c r="K40" s="29"/>
      <c r="L40" s="33"/>
      <c r="M40" s="41"/>
      <c r="N40" s="34"/>
      <c r="O40" s="33"/>
      <c r="P40" s="33"/>
      <c r="Q40" s="29">
        <v>2</v>
      </c>
      <c r="R40" s="29">
        <v>1</v>
      </c>
      <c r="S40" s="50">
        <v>1</v>
      </c>
      <c r="T40" s="51">
        <f t="shared" si="5"/>
        <v>2</v>
      </c>
      <c r="U40" s="38">
        <f t="shared" si="5"/>
        <v>1</v>
      </c>
      <c r="V40" s="39">
        <f t="shared" si="5"/>
        <v>1</v>
      </c>
    </row>
    <row r="41" spans="1:22" ht="24.95" customHeight="1" x14ac:dyDescent="0.15">
      <c r="A41" s="188"/>
      <c r="B41" s="130" t="s">
        <v>36</v>
      </c>
      <c r="C41" s="28"/>
      <c r="D41" s="28"/>
      <c r="E41" s="130"/>
      <c r="F41" s="28"/>
      <c r="G41" s="28"/>
      <c r="H41" s="129">
        <f t="shared" ref="H41:V41" si="6">SUM(H22:H40)</f>
        <v>15</v>
      </c>
      <c r="I41" s="130">
        <f t="shared" si="6"/>
        <v>6</v>
      </c>
      <c r="J41" s="130">
        <f t="shared" si="6"/>
        <v>9</v>
      </c>
      <c r="K41" s="130">
        <f t="shared" si="6"/>
        <v>11</v>
      </c>
      <c r="L41" s="130">
        <f t="shared" si="6"/>
        <v>4</v>
      </c>
      <c r="M41" s="131">
        <f t="shared" si="6"/>
        <v>7</v>
      </c>
      <c r="N41" s="132">
        <f t="shared" si="6"/>
        <v>8</v>
      </c>
      <c r="O41" s="130">
        <f t="shared" si="6"/>
        <v>5</v>
      </c>
      <c r="P41" s="130">
        <f t="shared" si="6"/>
        <v>3</v>
      </c>
      <c r="Q41" s="130">
        <f t="shared" si="6"/>
        <v>12</v>
      </c>
      <c r="R41" s="130">
        <f t="shared" si="6"/>
        <v>5</v>
      </c>
      <c r="S41" s="133">
        <f t="shared" si="6"/>
        <v>4</v>
      </c>
      <c r="T41" s="129">
        <f t="shared" si="6"/>
        <v>46</v>
      </c>
      <c r="U41" s="132">
        <f t="shared" si="6"/>
        <v>20</v>
      </c>
      <c r="V41" s="179">
        <f t="shared" si="6"/>
        <v>23</v>
      </c>
    </row>
    <row r="42" spans="1:22" ht="24.95" customHeight="1" thickBot="1" x14ac:dyDescent="0.2">
      <c r="A42" s="198" t="s">
        <v>10</v>
      </c>
      <c r="B42" s="199"/>
      <c r="C42" s="199"/>
      <c r="D42" s="199"/>
      <c r="E42" s="199"/>
      <c r="F42" s="199"/>
      <c r="G42" s="199"/>
      <c r="H42" s="180">
        <f>H41+H21+H14+H12</f>
        <v>21</v>
      </c>
      <c r="I42" s="181">
        <f t="shared" ref="I42:V42" si="7">I41+I21+I14+I12</f>
        <v>9</v>
      </c>
      <c r="J42" s="181">
        <f t="shared" si="7"/>
        <v>12</v>
      </c>
      <c r="K42" s="181">
        <f t="shared" si="7"/>
        <v>21</v>
      </c>
      <c r="L42" s="181">
        <f t="shared" si="7"/>
        <v>8</v>
      </c>
      <c r="M42" s="18">
        <f t="shared" si="7"/>
        <v>13</v>
      </c>
      <c r="N42" s="180">
        <f t="shared" si="7"/>
        <v>21</v>
      </c>
      <c r="O42" s="182">
        <f t="shared" si="7"/>
        <v>10</v>
      </c>
      <c r="P42" s="181">
        <f t="shared" si="7"/>
        <v>11</v>
      </c>
      <c r="Q42" s="183">
        <f t="shared" si="7"/>
        <v>17</v>
      </c>
      <c r="R42" s="183">
        <f t="shared" si="7"/>
        <v>8</v>
      </c>
      <c r="S42" s="18">
        <f t="shared" si="7"/>
        <v>6</v>
      </c>
      <c r="T42" s="180">
        <f t="shared" si="7"/>
        <v>80</v>
      </c>
      <c r="U42" s="181">
        <f t="shared" si="7"/>
        <v>35</v>
      </c>
      <c r="V42" s="184">
        <f t="shared" si="7"/>
        <v>42</v>
      </c>
    </row>
  </sheetData>
  <mergeCells count="24">
    <mergeCell ref="A1:G1"/>
    <mergeCell ref="H1:P1"/>
    <mergeCell ref="Q1:V1"/>
    <mergeCell ref="A2:B4"/>
    <mergeCell ref="C2:C4"/>
    <mergeCell ref="D2:D4"/>
    <mergeCell ref="E2:E4"/>
    <mergeCell ref="F2:F4"/>
    <mergeCell ref="G2:G4"/>
    <mergeCell ref="H2:M2"/>
    <mergeCell ref="N2:S2"/>
    <mergeCell ref="T2:V3"/>
    <mergeCell ref="H3:J3"/>
    <mergeCell ref="K3:M3"/>
    <mergeCell ref="N3:P3"/>
    <mergeCell ref="Q3:S3"/>
    <mergeCell ref="A42:G42"/>
    <mergeCell ref="A5:A12"/>
    <mergeCell ref="B6:B11"/>
    <mergeCell ref="A13:A21"/>
    <mergeCell ref="B15:B20"/>
    <mergeCell ref="A22:A41"/>
    <mergeCell ref="B22:B25"/>
    <mergeCell ref="B26:B40"/>
  </mergeCells>
  <phoneticPr fontId="6" type="noConversion"/>
  <pageMargins left="0.7" right="0.7" top="0.75" bottom="0.75" header="0.3" footer="0.3"/>
  <pageSetup paperSize="12"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9"/>
  <sheetViews>
    <sheetView zoomScale="70" zoomScaleNormal="70" workbookViewId="0">
      <selection activeCell="H1" sqref="H1:K1"/>
    </sheetView>
  </sheetViews>
  <sheetFormatPr defaultRowHeight="13.5" x14ac:dyDescent="0.15"/>
  <cols>
    <col min="12" max="12" width="23.5546875" bestFit="1" customWidth="1"/>
  </cols>
  <sheetData>
    <row r="1" spans="1:12" ht="17.25" thickBot="1" x14ac:dyDescent="0.2">
      <c r="A1" s="230" t="s">
        <v>77</v>
      </c>
      <c r="B1" s="230"/>
      <c r="C1" s="230"/>
      <c r="D1" s="4"/>
      <c r="E1" s="4"/>
      <c r="F1" s="4"/>
      <c r="G1" s="4"/>
      <c r="H1" s="231" t="s">
        <v>401</v>
      </c>
      <c r="I1" s="231"/>
      <c r="J1" s="231"/>
      <c r="K1" s="231"/>
      <c r="L1" s="5" t="s">
        <v>104</v>
      </c>
    </row>
    <row r="2" spans="1:12" x14ac:dyDescent="0.15">
      <c r="A2" s="232" t="s">
        <v>12</v>
      </c>
      <c r="B2" s="235" t="s">
        <v>13</v>
      </c>
      <c r="C2" s="236" t="s">
        <v>14</v>
      </c>
      <c r="D2" s="236" t="s">
        <v>15</v>
      </c>
      <c r="E2" s="236" t="s">
        <v>11</v>
      </c>
      <c r="F2" s="235" t="s">
        <v>37</v>
      </c>
      <c r="G2" s="235"/>
      <c r="H2" s="235"/>
      <c r="I2" s="235" t="s">
        <v>103</v>
      </c>
      <c r="J2" s="235"/>
      <c r="K2" s="235"/>
      <c r="L2" s="225" t="s">
        <v>16</v>
      </c>
    </row>
    <row r="3" spans="1:12" x14ac:dyDescent="0.15">
      <c r="A3" s="233"/>
      <c r="B3" s="228"/>
      <c r="C3" s="237"/>
      <c r="D3" s="237"/>
      <c r="E3" s="237"/>
      <c r="F3" s="228" t="s">
        <v>40</v>
      </c>
      <c r="G3" s="228"/>
      <c r="H3" s="228"/>
      <c r="I3" s="228" t="s">
        <v>40</v>
      </c>
      <c r="J3" s="228"/>
      <c r="K3" s="228"/>
      <c r="L3" s="226"/>
    </row>
    <row r="4" spans="1:12" x14ac:dyDescent="0.15">
      <c r="A4" s="233"/>
      <c r="B4" s="228"/>
      <c r="C4" s="237"/>
      <c r="D4" s="237"/>
      <c r="E4" s="237"/>
      <c r="F4" s="228" t="s">
        <v>5</v>
      </c>
      <c r="G4" s="228" t="s">
        <v>17</v>
      </c>
      <c r="H4" s="228"/>
      <c r="I4" s="228" t="s">
        <v>5</v>
      </c>
      <c r="J4" s="228" t="s">
        <v>17</v>
      </c>
      <c r="K4" s="228"/>
      <c r="L4" s="226"/>
    </row>
    <row r="5" spans="1:12" ht="14.25" thickBot="1" x14ac:dyDescent="0.2">
      <c r="A5" s="234"/>
      <c r="B5" s="229"/>
      <c r="C5" s="238"/>
      <c r="D5" s="238"/>
      <c r="E5" s="238"/>
      <c r="F5" s="229"/>
      <c r="G5" s="121" t="s">
        <v>6</v>
      </c>
      <c r="H5" s="121" t="s">
        <v>7</v>
      </c>
      <c r="I5" s="229"/>
      <c r="J5" s="121" t="s">
        <v>6</v>
      </c>
      <c r="K5" s="121" t="s">
        <v>7</v>
      </c>
      <c r="L5" s="227"/>
    </row>
    <row r="6" spans="1:12" ht="30" customHeight="1" x14ac:dyDescent="0.15">
      <c r="A6" s="239">
        <v>1</v>
      </c>
      <c r="B6" s="241">
        <v>1</v>
      </c>
      <c r="C6" s="243" t="s">
        <v>39</v>
      </c>
      <c r="D6" s="246" t="s">
        <v>18</v>
      </c>
      <c r="E6" s="241"/>
      <c r="F6" s="249" t="s">
        <v>105</v>
      </c>
      <c r="G6" s="249"/>
      <c r="H6" s="249"/>
      <c r="I6" s="249"/>
      <c r="J6" s="249"/>
      <c r="K6" s="249"/>
      <c r="L6" s="268" t="s">
        <v>158</v>
      </c>
    </row>
    <row r="7" spans="1:12" ht="30" customHeight="1" x14ac:dyDescent="0.15">
      <c r="A7" s="240"/>
      <c r="B7" s="242"/>
      <c r="C7" s="244"/>
      <c r="D7" s="247"/>
      <c r="E7" s="242"/>
      <c r="F7" s="117">
        <v>2</v>
      </c>
      <c r="G7" s="117">
        <v>1</v>
      </c>
      <c r="H7" s="117">
        <v>1</v>
      </c>
      <c r="I7" s="117"/>
      <c r="J7" s="117"/>
      <c r="K7" s="117"/>
      <c r="L7" s="262"/>
    </row>
    <row r="8" spans="1:12" ht="30" customHeight="1" x14ac:dyDescent="0.15">
      <c r="A8" s="240"/>
      <c r="B8" s="242"/>
      <c r="C8" s="244"/>
      <c r="D8" s="247"/>
      <c r="E8" s="248"/>
      <c r="F8" s="248"/>
      <c r="G8" s="248"/>
      <c r="H8" s="248"/>
      <c r="I8" s="257" t="s">
        <v>108</v>
      </c>
      <c r="J8" s="258"/>
      <c r="K8" s="259"/>
      <c r="L8" s="268" t="s">
        <v>114</v>
      </c>
    </row>
    <row r="9" spans="1:12" ht="30" customHeight="1" x14ac:dyDescent="0.15">
      <c r="A9" s="240"/>
      <c r="B9" s="242"/>
      <c r="C9" s="244"/>
      <c r="D9" s="248"/>
      <c r="E9" s="242"/>
      <c r="F9" s="117"/>
      <c r="G9" s="117"/>
      <c r="H9" s="117"/>
      <c r="I9" s="117">
        <v>3</v>
      </c>
      <c r="J9" s="117">
        <v>2</v>
      </c>
      <c r="K9" s="117">
        <v>1</v>
      </c>
      <c r="L9" s="262"/>
    </row>
    <row r="10" spans="1:12" ht="30" customHeight="1" x14ac:dyDescent="0.15">
      <c r="A10" s="240"/>
      <c r="B10" s="242"/>
      <c r="C10" s="244"/>
      <c r="D10" s="250" t="s">
        <v>19</v>
      </c>
      <c r="E10" s="242"/>
      <c r="F10" s="251" t="s">
        <v>56</v>
      </c>
      <c r="G10" s="252"/>
      <c r="H10" s="253"/>
      <c r="I10" s="260"/>
      <c r="J10" s="261"/>
      <c r="K10" s="261"/>
      <c r="L10" s="262" t="s">
        <v>110</v>
      </c>
    </row>
    <row r="11" spans="1:12" ht="30" customHeight="1" x14ac:dyDescent="0.15">
      <c r="A11" s="240"/>
      <c r="B11" s="242"/>
      <c r="C11" s="244"/>
      <c r="D11" s="247"/>
      <c r="E11" s="242"/>
      <c r="F11" s="118">
        <v>2</v>
      </c>
      <c r="G11" s="118">
        <v>2</v>
      </c>
      <c r="H11" s="118">
        <v>0</v>
      </c>
      <c r="I11" s="123"/>
      <c r="J11" s="123"/>
      <c r="K11" s="123"/>
      <c r="L11" s="262"/>
    </row>
    <row r="12" spans="1:12" ht="30" customHeight="1" x14ac:dyDescent="0.15">
      <c r="A12" s="240"/>
      <c r="B12" s="242"/>
      <c r="C12" s="244"/>
      <c r="D12" s="247"/>
      <c r="E12" s="242"/>
      <c r="F12" s="263" t="s">
        <v>88</v>
      </c>
      <c r="G12" s="264"/>
      <c r="H12" s="265"/>
      <c r="I12" s="266" t="s">
        <v>109</v>
      </c>
      <c r="J12" s="267"/>
      <c r="K12" s="267"/>
      <c r="L12" s="262" t="s">
        <v>111</v>
      </c>
    </row>
    <row r="13" spans="1:12" ht="30" customHeight="1" x14ac:dyDescent="0.15">
      <c r="A13" s="240"/>
      <c r="B13" s="242"/>
      <c r="C13" s="244"/>
      <c r="D13" s="247"/>
      <c r="E13" s="242"/>
      <c r="F13" s="118">
        <v>1</v>
      </c>
      <c r="G13" s="118">
        <v>1</v>
      </c>
      <c r="H13" s="118">
        <v>0</v>
      </c>
      <c r="I13" s="118">
        <v>1</v>
      </c>
      <c r="J13" s="118">
        <v>1</v>
      </c>
      <c r="K13" s="118">
        <v>0</v>
      </c>
      <c r="L13" s="262"/>
    </row>
    <row r="14" spans="1:12" ht="30" customHeight="1" x14ac:dyDescent="0.15">
      <c r="A14" s="240"/>
      <c r="B14" s="242"/>
      <c r="C14" s="244"/>
      <c r="D14" s="247"/>
      <c r="E14" s="250"/>
      <c r="F14" s="254"/>
      <c r="G14" s="255"/>
      <c r="H14" s="256"/>
      <c r="I14" s="269"/>
      <c r="J14" s="270"/>
      <c r="K14" s="271"/>
      <c r="L14" s="272"/>
    </row>
    <row r="15" spans="1:12" ht="30" customHeight="1" x14ac:dyDescent="0.15">
      <c r="A15" s="240"/>
      <c r="B15" s="242"/>
      <c r="C15" s="245"/>
      <c r="D15" s="248"/>
      <c r="E15" s="248"/>
      <c r="F15" s="118"/>
      <c r="G15" s="118"/>
      <c r="H15" s="118"/>
      <c r="I15" s="123"/>
      <c r="J15" s="123"/>
      <c r="K15" s="123"/>
      <c r="L15" s="273"/>
    </row>
    <row r="16" spans="1:12" ht="30" customHeight="1" x14ac:dyDescent="0.15">
      <c r="A16" s="240"/>
      <c r="B16" s="242"/>
      <c r="C16" s="274" t="s">
        <v>31</v>
      </c>
      <c r="D16" s="274"/>
      <c r="E16" s="274"/>
      <c r="F16" s="120">
        <f>SUM(F7,F9,F11,F13,F15)</f>
        <v>5</v>
      </c>
      <c r="G16" s="120">
        <f t="shared" ref="G16:K16" si="0">SUM(G7,G9,G11,G13,G15)</f>
        <v>4</v>
      </c>
      <c r="H16" s="120">
        <f t="shared" si="0"/>
        <v>1</v>
      </c>
      <c r="I16" s="120">
        <f t="shared" si="0"/>
        <v>4</v>
      </c>
      <c r="J16" s="120">
        <f t="shared" si="0"/>
        <v>3</v>
      </c>
      <c r="K16" s="120">
        <f t="shared" si="0"/>
        <v>1</v>
      </c>
      <c r="L16" s="57"/>
    </row>
    <row r="17" spans="1:12" ht="30" customHeight="1" x14ac:dyDescent="0.15">
      <c r="A17" s="240"/>
      <c r="B17" s="242"/>
      <c r="C17" s="275" t="s">
        <v>79</v>
      </c>
      <c r="D17" s="250" t="s">
        <v>32</v>
      </c>
      <c r="E17" s="242"/>
      <c r="F17" s="254" t="s">
        <v>84</v>
      </c>
      <c r="G17" s="255"/>
      <c r="H17" s="256"/>
      <c r="I17" s="251" t="s">
        <v>112</v>
      </c>
      <c r="J17" s="255"/>
      <c r="K17" s="256"/>
      <c r="L17" s="268" t="s">
        <v>113</v>
      </c>
    </row>
    <row r="18" spans="1:12" ht="30" customHeight="1" x14ac:dyDescent="0.15">
      <c r="A18" s="240"/>
      <c r="B18" s="242"/>
      <c r="C18" s="244"/>
      <c r="D18" s="276"/>
      <c r="E18" s="242"/>
      <c r="F18" s="118">
        <v>3</v>
      </c>
      <c r="G18" s="118">
        <v>2</v>
      </c>
      <c r="H18" s="118">
        <v>1</v>
      </c>
      <c r="I18" s="118">
        <v>3</v>
      </c>
      <c r="J18" s="118">
        <v>2</v>
      </c>
      <c r="K18" s="118">
        <v>1</v>
      </c>
      <c r="L18" s="268"/>
    </row>
    <row r="19" spans="1:12" ht="30" customHeight="1" x14ac:dyDescent="0.15">
      <c r="A19" s="240"/>
      <c r="B19" s="242"/>
      <c r="C19" s="244"/>
      <c r="D19" s="276"/>
      <c r="E19" s="242"/>
      <c r="F19" s="257" t="s">
        <v>58</v>
      </c>
      <c r="G19" s="258"/>
      <c r="H19" s="259"/>
      <c r="I19" s="277" t="s">
        <v>159</v>
      </c>
      <c r="J19" s="278"/>
      <c r="K19" s="279"/>
      <c r="L19" s="268" t="s">
        <v>160</v>
      </c>
    </row>
    <row r="20" spans="1:12" ht="30" customHeight="1" x14ac:dyDescent="0.15">
      <c r="A20" s="240"/>
      <c r="B20" s="242"/>
      <c r="C20" s="244"/>
      <c r="D20" s="248"/>
      <c r="E20" s="242"/>
      <c r="F20" s="117">
        <v>3</v>
      </c>
      <c r="G20" s="117">
        <v>3</v>
      </c>
      <c r="H20" s="117">
        <v>0</v>
      </c>
      <c r="I20" s="124">
        <v>3</v>
      </c>
      <c r="J20" s="124">
        <v>2</v>
      </c>
      <c r="K20" s="124">
        <v>1</v>
      </c>
      <c r="L20" s="262"/>
    </row>
    <row r="21" spans="1:12" ht="30" customHeight="1" x14ac:dyDescent="0.15">
      <c r="A21" s="240"/>
      <c r="B21" s="242"/>
      <c r="C21" s="244"/>
      <c r="D21" s="250" t="s">
        <v>19</v>
      </c>
      <c r="E21" s="242"/>
      <c r="F21" s="280" t="s">
        <v>57</v>
      </c>
      <c r="G21" s="281"/>
      <c r="H21" s="282"/>
      <c r="I21" s="283" t="s">
        <v>115</v>
      </c>
      <c r="J21" s="242"/>
      <c r="K21" s="242"/>
      <c r="L21" s="262" t="s">
        <v>156</v>
      </c>
    </row>
    <row r="22" spans="1:12" ht="30" customHeight="1" x14ac:dyDescent="0.15">
      <c r="A22" s="240"/>
      <c r="B22" s="242"/>
      <c r="C22" s="244"/>
      <c r="D22" s="247"/>
      <c r="E22" s="242"/>
      <c r="F22" s="117">
        <v>2</v>
      </c>
      <c r="G22" s="117">
        <v>1</v>
      </c>
      <c r="H22" s="117">
        <v>2</v>
      </c>
      <c r="I22" s="117">
        <v>2</v>
      </c>
      <c r="J22" s="117">
        <v>1</v>
      </c>
      <c r="K22" s="117">
        <v>1</v>
      </c>
      <c r="L22" s="262"/>
    </row>
    <row r="23" spans="1:12" ht="30" customHeight="1" x14ac:dyDescent="0.15">
      <c r="A23" s="240"/>
      <c r="B23" s="242"/>
      <c r="C23" s="244"/>
      <c r="D23" s="247"/>
      <c r="E23" s="242"/>
      <c r="F23" s="257"/>
      <c r="G23" s="258"/>
      <c r="H23" s="259"/>
      <c r="I23" s="287" t="s">
        <v>241</v>
      </c>
      <c r="J23" s="288"/>
      <c r="K23" s="289"/>
      <c r="L23" s="268" t="s">
        <v>242</v>
      </c>
    </row>
    <row r="24" spans="1:12" ht="30" customHeight="1" x14ac:dyDescent="0.15">
      <c r="A24" s="240"/>
      <c r="B24" s="242"/>
      <c r="C24" s="244"/>
      <c r="D24" s="247"/>
      <c r="E24" s="242"/>
      <c r="F24" s="117"/>
      <c r="G24" s="117"/>
      <c r="H24" s="117"/>
      <c r="I24" s="122">
        <v>2</v>
      </c>
      <c r="J24" s="122">
        <v>1</v>
      </c>
      <c r="K24" s="122">
        <v>1</v>
      </c>
      <c r="L24" s="268"/>
    </row>
    <row r="25" spans="1:12" ht="30" customHeight="1" x14ac:dyDescent="0.15">
      <c r="A25" s="240"/>
      <c r="B25" s="242"/>
      <c r="C25" s="244"/>
      <c r="D25" s="247"/>
      <c r="E25" s="242"/>
      <c r="F25" s="257" t="s">
        <v>59</v>
      </c>
      <c r="G25" s="258"/>
      <c r="H25" s="259"/>
      <c r="I25" s="257" t="s">
        <v>59</v>
      </c>
      <c r="J25" s="258"/>
      <c r="K25" s="259"/>
      <c r="L25" s="290" t="s">
        <v>117</v>
      </c>
    </row>
    <row r="26" spans="1:12" ht="30" customHeight="1" x14ac:dyDescent="0.15">
      <c r="A26" s="240"/>
      <c r="B26" s="242"/>
      <c r="C26" s="244"/>
      <c r="D26" s="247"/>
      <c r="E26" s="242"/>
      <c r="F26" s="117">
        <v>3</v>
      </c>
      <c r="G26" s="117">
        <v>1</v>
      </c>
      <c r="H26" s="117">
        <v>3</v>
      </c>
      <c r="I26" s="117">
        <v>3</v>
      </c>
      <c r="J26" s="117">
        <v>0</v>
      </c>
      <c r="K26" s="117">
        <v>3</v>
      </c>
      <c r="L26" s="291"/>
    </row>
    <row r="27" spans="1:12" ht="30" customHeight="1" x14ac:dyDescent="0.15">
      <c r="A27" s="240"/>
      <c r="B27" s="242"/>
      <c r="C27" s="244"/>
      <c r="D27" s="247"/>
      <c r="E27" s="242"/>
      <c r="F27" s="280" t="s">
        <v>60</v>
      </c>
      <c r="G27" s="281"/>
      <c r="H27" s="282"/>
      <c r="I27" s="284"/>
      <c r="J27" s="285"/>
      <c r="K27" s="286"/>
      <c r="L27" s="268" t="s">
        <v>118</v>
      </c>
    </row>
    <row r="28" spans="1:12" ht="30" customHeight="1" x14ac:dyDescent="0.15">
      <c r="A28" s="240"/>
      <c r="B28" s="242"/>
      <c r="C28" s="244"/>
      <c r="D28" s="247"/>
      <c r="E28" s="242"/>
      <c r="F28" s="117">
        <v>2</v>
      </c>
      <c r="G28" s="117">
        <v>2</v>
      </c>
      <c r="H28" s="117">
        <v>0</v>
      </c>
      <c r="I28" s="122"/>
      <c r="J28" s="122"/>
      <c r="K28" s="122"/>
      <c r="L28" s="268"/>
    </row>
    <row r="29" spans="1:12" ht="30" customHeight="1" x14ac:dyDescent="0.15">
      <c r="A29" s="240"/>
      <c r="B29" s="242"/>
      <c r="C29" s="244"/>
      <c r="D29" s="247"/>
      <c r="E29" s="242"/>
      <c r="F29" s="257" t="s">
        <v>61</v>
      </c>
      <c r="G29" s="258"/>
      <c r="H29" s="259"/>
      <c r="I29" s="284"/>
      <c r="J29" s="285"/>
      <c r="K29" s="286"/>
      <c r="L29" s="268" t="s">
        <v>119</v>
      </c>
    </row>
    <row r="30" spans="1:12" ht="30" customHeight="1" x14ac:dyDescent="0.15">
      <c r="A30" s="240"/>
      <c r="B30" s="242"/>
      <c r="C30" s="244"/>
      <c r="D30" s="247"/>
      <c r="E30" s="242"/>
      <c r="F30" s="117">
        <v>2</v>
      </c>
      <c r="G30" s="117">
        <v>3</v>
      </c>
      <c r="H30" s="117">
        <v>0</v>
      </c>
      <c r="I30" s="122"/>
      <c r="J30" s="122"/>
      <c r="K30" s="122"/>
      <c r="L30" s="268"/>
    </row>
    <row r="31" spans="1:12" ht="30" customHeight="1" x14ac:dyDescent="0.15">
      <c r="A31" s="240"/>
      <c r="B31" s="242"/>
      <c r="C31" s="244"/>
      <c r="D31" s="247"/>
      <c r="E31" s="242"/>
      <c r="F31" s="283" t="s">
        <v>239</v>
      </c>
      <c r="G31" s="242"/>
      <c r="H31" s="242"/>
      <c r="I31" s="283"/>
      <c r="J31" s="242"/>
      <c r="K31" s="242"/>
      <c r="L31" s="262" t="s">
        <v>240</v>
      </c>
    </row>
    <row r="32" spans="1:12" ht="30" customHeight="1" x14ac:dyDescent="0.15">
      <c r="A32" s="240"/>
      <c r="B32" s="242"/>
      <c r="C32" s="244"/>
      <c r="D32" s="247"/>
      <c r="E32" s="242"/>
      <c r="F32" s="117">
        <v>3</v>
      </c>
      <c r="G32" s="117">
        <v>1</v>
      </c>
      <c r="H32" s="117">
        <v>2</v>
      </c>
      <c r="I32" s="117"/>
      <c r="J32" s="117"/>
      <c r="K32" s="117"/>
      <c r="L32" s="262"/>
    </row>
    <row r="33" spans="1:12" ht="30" customHeight="1" x14ac:dyDescent="0.15">
      <c r="A33" s="240"/>
      <c r="B33" s="242"/>
      <c r="C33" s="244"/>
      <c r="D33" s="247"/>
      <c r="E33" s="242"/>
      <c r="F33" s="242"/>
      <c r="G33" s="242"/>
      <c r="H33" s="242"/>
      <c r="I33" s="280" t="s">
        <v>122</v>
      </c>
      <c r="J33" s="258"/>
      <c r="K33" s="259"/>
      <c r="L33" s="262" t="s">
        <v>92</v>
      </c>
    </row>
    <row r="34" spans="1:12" ht="30" customHeight="1" x14ac:dyDescent="0.15">
      <c r="A34" s="240"/>
      <c r="B34" s="242"/>
      <c r="C34" s="244"/>
      <c r="D34" s="247"/>
      <c r="E34" s="242"/>
      <c r="F34" s="117"/>
      <c r="G34" s="117"/>
      <c r="H34" s="117"/>
      <c r="I34" s="117">
        <v>2</v>
      </c>
      <c r="J34" s="117">
        <v>1</v>
      </c>
      <c r="K34" s="117">
        <v>1</v>
      </c>
      <c r="L34" s="262"/>
    </row>
    <row r="35" spans="1:12" ht="30" customHeight="1" x14ac:dyDescent="0.15">
      <c r="A35" s="240"/>
      <c r="B35" s="242"/>
      <c r="C35" s="244"/>
      <c r="D35" s="247"/>
      <c r="E35" s="242"/>
      <c r="F35" s="257"/>
      <c r="G35" s="258"/>
      <c r="H35" s="259"/>
      <c r="I35" s="280" t="s">
        <v>123</v>
      </c>
      <c r="J35" s="258"/>
      <c r="K35" s="259"/>
      <c r="L35" s="262" t="s">
        <v>92</v>
      </c>
    </row>
    <row r="36" spans="1:12" ht="30" customHeight="1" x14ac:dyDescent="0.15">
      <c r="A36" s="240"/>
      <c r="B36" s="242"/>
      <c r="C36" s="245"/>
      <c r="D36" s="248"/>
      <c r="E36" s="242"/>
      <c r="F36" s="117"/>
      <c r="G36" s="117"/>
      <c r="H36" s="117"/>
      <c r="I36" s="117">
        <v>2</v>
      </c>
      <c r="J36" s="117">
        <v>1</v>
      </c>
      <c r="K36" s="117">
        <v>1</v>
      </c>
      <c r="L36" s="262"/>
    </row>
    <row r="37" spans="1:12" ht="30" customHeight="1" x14ac:dyDescent="0.15">
      <c r="A37" s="240"/>
      <c r="B37" s="242"/>
      <c r="C37" s="274" t="s">
        <v>33</v>
      </c>
      <c r="D37" s="274"/>
      <c r="E37" s="274"/>
      <c r="F37" s="120">
        <f t="shared" ref="F37:K37" si="1">SUM(F36,F34,F32,F30,F28,F26,F24,F22,F20,F18)</f>
        <v>18</v>
      </c>
      <c r="G37" s="120">
        <f t="shared" si="1"/>
        <v>13</v>
      </c>
      <c r="H37" s="120">
        <f t="shared" si="1"/>
        <v>8</v>
      </c>
      <c r="I37" s="120">
        <f t="shared" si="1"/>
        <v>17</v>
      </c>
      <c r="J37" s="120">
        <f t="shared" si="1"/>
        <v>8</v>
      </c>
      <c r="K37" s="120">
        <f t="shared" si="1"/>
        <v>9</v>
      </c>
      <c r="L37" s="57"/>
    </row>
    <row r="38" spans="1:12" ht="30" customHeight="1" x14ac:dyDescent="0.15">
      <c r="A38" s="240"/>
      <c r="B38" s="292" t="s">
        <v>27</v>
      </c>
      <c r="C38" s="292"/>
      <c r="D38" s="292"/>
      <c r="E38" s="292"/>
      <c r="F38" s="116">
        <f t="shared" ref="F38:K38" si="2">SUM(F37,F16)</f>
        <v>23</v>
      </c>
      <c r="G38" s="116">
        <f t="shared" si="2"/>
        <v>17</v>
      </c>
      <c r="H38" s="116">
        <f t="shared" si="2"/>
        <v>9</v>
      </c>
      <c r="I38" s="116">
        <f t="shared" si="2"/>
        <v>21</v>
      </c>
      <c r="J38" s="116">
        <f t="shared" si="2"/>
        <v>11</v>
      </c>
      <c r="K38" s="116">
        <f t="shared" si="2"/>
        <v>10</v>
      </c>
      <c r="L38" s="56"/>
    </row>
    <row r="39" spans="1:12" ht="30" customHeight="1" x14ac:dyDescent="0.15">
      <c r="A39" s="240"/>
      <c r="B39" s="242">
        <v>2</v>
      </c>
      <c r="C39" s="283" t="s">
        <v>39</v>
      </c>
      <c r="D39" s="242" t="s">
        <v>18</v>
      </c>
      <c r="E39" s="242"/>
      <c r="F39" s="283"/>
      <c r="G39" s="283"/>
      <c r="H39" s="283"/>
      <c r="I39" s="283" t="s">
        <v>137</v>
      </c>
      <c r="J39" s="242"/>
      <c r="K39" s="242"/>
      <c r="L39" s="268" t="s">
        <v>119</v>
      </c>
    </row>
    <row r="40" spans="1:12" ht="30" customHeight="1" x14ac:dyDescent="0.15">
      <c r="A40" s="240"/>
      <c r="B40" s="242"/>
      <c r="C40" s="283"/>
      <c r="D40" s="242"/>
      <c r="E40" s="242"/>
      <c r="F40" s="117"/>
      <c r="G40" s="117"/>
      <c r="H40" s="117"/>
      <c r="I40" s="117">
        <v>2</v>
      </c>
      <c r="J40" s="117">
        <v>1</v>
      </c>
      <c r="K40" s="117">
        <v>1</v>
      </c>
      <c r="L40" s="268"/>
    </row>
    <row r="41" spans="1:12" ht="30" customHeight="1" x14ac:dyDescent="0.15">
      <c r="A41" s="240"/>
      <c r="B41" s="242"/>
      <c r="C41" s="283"/>
      <c r="D41" s="242" t="s">
        <v>19</v>
      </c>
      <c r="E41" s="242"/>
      <c r="F41" s="251" t="s">
        <v>90</v>
      </c>
      <c r="G41" s="252"/>
      <c r="H41" s="253"/>
      <c r="I41" s="299"/>
      <c r="J41" s="300"/>
      <c r="K41" s="301"/>
      <c r="L41" s="302" t="s">
        <v>54</v>
      </c>
    </row>
    <row r="42" spans="1:12" ht="30" customHeight="1" x14ac:dyDescent="0.15">
      <c r="A42" s="240"/>
      <c r="B42" s="242"/>
      <c r="C42" s="283"/>
      <c r="D42" s="242"/>
      <c r="E42" s="242"/>
      <c r="F42" s="118">
        <v>1</v>
      </c>
      <c r="G42" s="118">
        <v>1</v>
      </c>
      <c r="H42" s="118">
        <v>0</v>
      </c>
      <c r="I42" s="123"/>
      <c r="J42" s="123"/>
      <c r="K42" s="123"/>
      <c r="L42" s="302"/>
    </row>
    <row r="43" spans="1:12" ht="30" customHeight="1" x14ac:dyDescent="0.15">
      <c r="A43" s="240"/>
      <c r="B43" s="242"/>
      <c r="C43" s="274" t="s">
        <v>31</v>
      </c>
      <c r="D43" s="274"/>
      <c r="E43" s="274"/>
      <c r="F43" s="120">
        <f>SUM(F40,F42)</f>
        <v>1</v>
      </c>
      <c r="G43" s="120">
        <f t="shared" ref="G43:K43" si="3">SUM(G40,G42)</f>
        <v>1</v>
      </c>
      <c r="H43" s="120">
        <f t="shared" si="3"/>
        <v>0</v>
      </c>
      <c r="I43" s="120">
        <f t="shared" si="3"/>
        <v>2</v>
      </c>
      <c r="J43" s="120">
        <f t="shared" si="3"/>
        <v>1</v>
      </c>
      <c r="K43" s="120">
        <f t="shared" si="3"/>
        <v>1</v>
      </c>
      <c r="L43" s="55"/>
    </row>
    <row r="44" spans="1:12" ht="30" customHeight="1" x14ac:dyDescent="0.15">
      <c r="A44" s="240"/>
      <c r="B44" s="242"/>
      <c r="C44" s="275" t="s">
        <v>80</v>
      </c>
      <c r="D44" s="303" t="s">
        <v>32</v>
      </c>
      <c r="E44" s="242"/>
      <c r="F44" s="257"/>
      <c r="G44" s="258"/>
      <c r="H44" s="259"/>
      <c r="I44" s="284"/>
      <c r="J44" s="285"/>
      <c r="K44" s="286"/>
      <c r="L44" s="293" t="s">
        <v>126</v>
      </c>
    </row>
    <row r="45" spans="1:12" ht="30" customHeight="1" x14ac:dyDescent="0.15">
      <c r="A45" s="240"/>
      <c r="B45" s="242"/>
      <c r="C45" s="244"/>
      <c r="D45" s="304"/>
      <c r="E45" s="242"/>
      <c r="F45" s="117"/>
      <c r="G45" s="117"/>
      <c r="H45" s="117"/>
      <c r="I45" s="122"/>
      <c r="J45" s="122"/>
      <c r="K45" s="122"/>
      <c r="L45" s="294"/>
    </row>
    <row r="46" spans="1:12" ht="30" customHeight="1" x14ac:dyDescent="0.15">
      <c r="A46" s="240"/>
      <c r="B46" s="242"/>
      <c r="C46" s="244"/>
      <c r="D46" s="304"/>
      <c r="E46" s="295"/>
      <c r="F46" s="257" t="s">
        <v>243</v>
      </c>
      <c r="G46" s="258"/>
      <c r="H46" s="259"/>
      <c r="I46" s="297" t="s">
        <v>124</v>
      </c>
      <c r="J46" s="298"/>
      <c r="K46" s="298"/>
      <c r="L46" s="293" t="s">
        <v>125</v>
      </c>
    </row>
    <row r="47" spans="1:12" ht="30" customHeight="1" x14ac:dyDescent="0.15">
      <c r="A47" s="240"/>
      <c r="B47" s="242"/>
      <c r="C47" s="244"/>
      <c r="D47" s="305"/>
      <c r="E47" s="296"/>
      <c r="F47" s="117">
        <v>3</v>
      </c>
      <c r="G47" s="117">
        <v>3</v>
      </c>
      <c r="H47" s="117">
        <v>0</v>
      </c>
      <c r="I47" s="124">
        <v>3</v>
      </c>
      <c r="J47" s="124">
        <v>2</v>
      </c>
      <c r="K47" s="124">
        <v>1</v>
      </c>
      <c r="L47" s="294"/>
    </row>
    <row r="48" spans="1:12" ht="30" customHeight="1" x14ac:dyDescent="0.15">
      <c r="A48" s="240"/>
      <c r="B48" s="242"/>
      <c r="C48" s="244"/>
      <c r="D48" s="250" t="s">
        <v>19</v>
      </c>
      <c r="E48" s="242"/>
      <c r="F48" s="280" t="s">
        <v>62</v>
      </c>
      <c r="G48" s="281"/>
      <c r="H48" s="282"/>
      <c r="I48" s="287"/>
      <c r="J48" s="288"/>
      <c r="K48" s="289"/>
      <c r="L48" s="293" t="s">
        <v>127</v>
      </c>
    </row>
    <row r="49" spans="1:12" ht="30" customHeight="1" x14ac:dyDescent="0.15">
      <c r="A49" s="240"/>
      <c r="B49" s="242"/>
      <c r="C49" s="244"/>
      <c r="D49" s="247"/>
      <c r="E49" s="242"/>
      <c r="F49" s="117">
        <v>2</v>
      </c>
      <c r="G49" s="117">
        <v>1</v>
      </c>
      <c r="H49" s="117">
        <v>2</v>
      </c>
      <c r="I49" s="122"/>
      <c r="J49" s="122"/>
      <c r="K49" s="122"/>
      <c r="L49" s="294"/>
    </row>
    <row r="50" spans="1:12" ht="30" customHeight="1" x14ac:dyDescent="0.15">
      <c r="A50" s="240"/>
      <c r="B50" s="242"/>
      <c r="C50" s="244"/>
      <c r="D50" s="247"/>
      <c r="E50" s="242"/>
      <c r="F50" s="257" t="s">
        <v>63</v>
      </c>
      <c r="G50" s="258"/>
      <c r="H50" s="259"/>
      <c r="I50" s="257" t="s">
        <v>157</v>
      </c>
      <c r="J50" s="258"/>
      <c r="K50" s="259"/>
      <c r="L50" s="306" t="s">
        <v>113</v>
      </c>
    </row>
    <row r="51" spans="1:12" ht="30" customHeight="1" x14ac:dyDescent="0.15">
      <c r="A51" s="240"/>
      <c r="B51" s="242"/>
      <c r="C51" s="244"/>
      <c r="D51" s="247"/>
      <c r="E51" s="242"/>
      <c r="F51" s="117">
        <v>3</v>
      </c>
      <c r="G51" s="117">
        <v>2</v>
      </c>
      <c r="H51" s="117">
        <v>1</v>
      </c>
      <c r="I51" s="117">
        <v>3</v>
      </c>
      <c r="J51" s="117">
        <v>2</v>
      </c>
      <c r="K51" s="117">
        <v>1</v>
      </c>
      <c r="L51" s="302"/>
    </row>
    <row r="52" spans="1:12" ht="30" customHeight="1" x14ac:dyDescent="0.15">
      <c r="A52" s="240"/>
      <c r="B52" s="242"/>
      <c r="C52" s="244"/>
      <c r="D52" s="247"/>
      <c r="E52" s="242"/>
      <c r="F52" s="257" t="s">
        <v>64</v>
      </c>
      <c r="G52" s="258"/>
      <c r="H52" s="259"/>
      <c r="I52" s="280" t="s">
        <v>128</v>
      </c>
      <c r="J52" s="258"/>
      <c r="K52" s="259"/>
      <c r="L52" s="306" t="s">
        <v>129</v>
      </c>
    </row>
    <row r="53" spans="1:12" ht="30" customHeight="1" x14ac:dyDescent="0.15">
      <c r="A53" s="240"/>
      <c r="B53" s="242"/>
      <c r="C53" s="244"/>
      <c r="D53" s="247"/>
      <c r="E53" s="242"/>
      <c r="F53" s="117">
        <v>3</v>
      </c>
      <c r="G53" s="117">
        <v>2</v>
      </c>
      <c r="H53" s="117">
        <v>1</v>
      </c>
      <c r="I53" s="117">
        <v>3</v>
      </c>
      <c r="J53" s="117">
        <v>2</v>
      </c>
      <c r="K53" s="117">
        <v>1</v>
      </c>
      <c r="L53" s="302"/>
    </row>
    <row r="54" spans="1:12" ht="30" customHeight="1" x14ac:dyDescent="0.15">
      <c r="A54" s="240"/>
      <c r="B54" s="242"/>
      <c r="C54" s="244"/>
      <c r="D54" s="247"/>
      <c r="E54" s="242"/>
      <c r="F54" s="257"/>
      <c r="G54" s="258"/>
      <c r="H54" s="259"/>
      <c r="I54" s="284"/>
      <c r="J54" s="285"/>
      <c r="K54" s="286"/>
      <c r="L54" s="307"/>
    </row>
    <row r="55" spans="1:12" ht="30" customHeight="1" x14ac:dyDescent="0.15">
      <c r="A55" s="240"/>
      <c r="B55" s="242"/>
      <c r="C55" s="244"/>
      <c r="D55" s="247"/>
      <c r="E55" s="242"/>
      <c r="F55" s="117"/>
      <c r="G55" s="117"/>
      <c r="H55" s="117"/>
      <c r="I55" s="122"/>
      <c r="J55" s="122"/>
      <c r="K55" s="122"/>
      <c r="L55" s="307"/>
    </row>
    <row r="56" spans="1:12" ht="30" customHeight="1" x14ac:dyDescent="0.15">
      <c r="A56" s="240"/>
      <c r="B56" s="242"/>
      <c r="C56" s="244"/>
      <c r="D56" s="247"/>
      <c r="E56" s="242"/>
      <c r="F56" s="280" t="s">
        <v>67</v>
      </c>
      <c r="G56" s="281"/>
      <c r="H56" s="282"/>
      <c r="I56" s="280" t="s">
        <v>131</v>
      </c>
      <c r="J56" s="281"/>
      <c r="K56" s="282"/>
      <c r="L56" s="302" t="s">
        <v>132</v>
      </c>
    </row>
    <row r="57" spans="1:12" ht="30" customHeight="1" x14ac:dyDescent="0.15">
      <c r="A57" s="240"/>
      <c r="B57" s="242"/>
      <c r="C57" s="244"/>
      <c r="D57" s="247"/>
      <c r="E57" s="242"/>
      <c r="F57" s="117">
        <v>2</v>
      </c>
      <c r="G57" s="117">
        <v>0</v>
      </c>
      <c r="H57" s="117">
        <v>2</v>
      </c>
      <c r="I57" s="117">
        <v>2</v>
      </c>
      <c r="J57" s="117">
        <v>0</v>
      </c>
      <c r="K57" s="117">
        <v>2</v>
      </c>
      <c r="L57" s="302"/>
    </row>
    <row r="58" spans="1:12" ht="30" customHeight="1" x14ac:dyDescent="0.15">
      <c r="A58" s="240"/>
      <c r="B58" s="242"/>
      <c r="C58" s="244"/>
      <c r="D58" s="247"/>
      <c r="E58" s="242"/>
      <c r="F58" s="257" t="s">
        <v>68</v>
      </c>
      <c r="G58" s="258"/>
      <c r="H58" s="259"/>
      <c r="I58" s="257" t="s">
        <v>133</v>
      </c>
      <c r="J58" s="258"/>
      <c r="K58" s="259"/>
      <c r="L58" s="302" t="s">
        <v>134</v>
      </c>
    </row>
    <row r="59" spans="1:12" ht="30" customHeight="1" x14ac:dyDescent="0.15">
      <c r="A59" s="240"/>
      <c r="B59" s="242"/>
      <c r="C59" s="244"/>
      <c r="D59" s="247"/>
      <c r="E59" s="242"/>
      <c r="F59" s="117">
        <v>3</v>
      </c>
      <c r="G59" s="117">
        <v>1</v>
      </c>
      <c r="H59" s="117">
        <v>3</v>
      </c>
      <c r="I59" s="117">
        <v>3</v>
      </c>
      <c r="J59" s="117">
        <v>0</v>
      </c>
      <c r="K59" s="117">
        <v>3</v>
      </c>
      <c r="L59" s="302"/>
    </row>
    <row r="60" spans="1:12" ht="30" customHeight="1" x14ac:dyDescent="0.15">
      <c r="A60" s="240"/>
      <c r="B60" s="242"/>
      <c r="C60" s="244"/>
      <c r="D60" s="247"/>
      <c r="E60" s="242"/>
      <c r="F60" s="280" t="s">
        <v>69</v>
      </c>
      <c r="G60" s="281"/>
      <c r="H60" s="282"/>
      <c r="I60" s="283" t="s">
        <v>135</v>
      </c>
      <c r="J60" s="242"/>
      <c r="K60" s="242"/>
      <c r="L60" s="306" t="s">
        <v>113</v>
      </c>
    </row>
    <row r="61" spans="1:12" ht="30" customHeight="1" x14ac:dyDescent="0.15">
      <c r="A61" s="240"/>
      <c r="B61" s="242"/>
      <c r="C61" s="244"/>
      <c r="D61" s="247"/>
      <c r="E61" s="242"/>
      <c r="F61" s="117">
        <v>2</v>
      </c>
      <c r="G61" s="117">
        <v>2</v>
      </c>
      <c r="H61" s="117">
        <v>0</v>
      </c>
      <c r="I61" s="117">
        <v>2</v>
      </c>
      <c r="J61" s="117">
        <v>1</v>
      </c>
      <c r="K61" s="117">
        <v>1</v>
      </c>
      <c r="L61" s="306"/>
    </row>
    <row r="62" spans="1:12" ht="30" customHeight="1" x14ac:dyDescent="0.15">
      <c r="A62" s="240"/>
      <c r="B62" s="242"/>
      <c r="C62" s="244"/>
      <c r="D62" s="247"/>
      <c r="E62" s="242"/>
      <c r="F62" s="242" t="s">
        <v>97</v>
      </c>
      <c r="G62" s="242"/>
      <c r="H62" s="242"/>
      <c r="I62" s="242" t="s">
        <v>136</v>
      </c>
      <c r="J62" s="242"/>
      <c r="K62" s="242"/>
      <c r="L62" s="302" t="s">
        <v>244</v>
      </c>
    </row>
    <row r="63" spans="1:12" ht="30" customHeight="1" x14ac:dyDescent="0.15">
      <c r="A63" s="240"/>
      <c r="B63" s="242"/>
      <c r="C63" s="244"/>
      <c r="D63" s="247"/>
      <c r="E63" s="242"/>
      <c r="F63" s="117">
        <v>3</v>
      </c>
      <c r="G63" s="117">
        <v>2</v>
      </c>
      <c r="H63" s="117">
        <v>1</v>
      </c>
      <c r="I63" s="117">
        <v>3</v>
      </c>
      <c r="J63" s="117">
        <v>1</v>
      </c>
      <c r="K63" s="117">
        <v>2</v>
      </c>
      <c r="L63" s="302"/>
    </row>
    <row r="64" spans="1:12" ht="30" customHeight="1" x14ac:dyDescent="0.15">
      <c r="A64" s="240"/>
      <c r="B64" s="242"/>
      <c r="C64" s="244"/>
      <c r="D64" s="247"/>
      <c r="E64" s="242"/>
      <c r="F64" s="242"/>
      <c r="G64" s="242"/>
      <c r="H64" s="242"/>
      <c r="I64" s="283"/>
      <c r="J64" s="242"/>
      <c r="K64" s="242"/>
      <c r="L64" s="268"/>
    </row>
    <row r="65" spans="1:12" ht="30" customHeight="1" x14ac:dyDescent="0.15">
      <c r="A65" s="240"/>
      <c r="B65" s="242"/>
      <c r="C65" s="244"/>
      <c r="D65" s="247"/>
      <c r="E65" s="242"/>
      <c r="F65" s="117"/>
      <c r="G65" s="117"/>
      <c r="H65" s="117"/>
      <c r="I65" s="117"/>
      <c r="J65" s="117"/>
      <c r="K65" s="117"/>
      <c r="L65" s="268"/>
    </row>
    <row r="66" spans="1:12" ht="30" customHeight="1" x14ac:dyDescent="0.15">
      <c r="A66" s="240"/>
      <c r="B66" s="242"/>
      <c r="C66" s="244"/>
      <c r="D66" s="247"/>
      <c r="E66" s="242"/>
      <c r="F66" s="242"/>
      <c r="G66" s="242"/>
      <c r="H66" s="242"/>
      <c r="I66" s="297"/>
      <c r="J66" s="298"/>
      <c r="K66" s="298"/>
      <c r="L66" s="293"/>
    </row>
    <row r="67" spans="1:12" ht="30" customHeight="1" x14ac:dyDescent="0.15">
      <c r="A67" s="240"/>
      <c r="B67" s="242"/>
      <c r="C67" s="245"/>
      <c r="D67" s="248"/>
      <c r="E67" s="242"/>
      <c r="F67" s="117"/>
      <c r="G67" s="117"/>
      <c r="H67" s="117"/>
      <c r="I67" s="124"/>
      <c r="J67" s="124"/>
      <c r="K67" s="124"/>
      <c r="L67" s="294"/>
    </row>
    <row r="68" spans="1:12" ht="30" customHeight="1" x14ac:dyDescent="0.15">
      <c r="A68" s="240"/>
      <c r="B68" s="242"/>
      <c r="C68" s="274" t="s">
        <v>33</v>
      </c>
      <c r="D68" s="274"/>
      <c r="E68" s="274"/>
      <c r="F68" s="120">
        <f>SUM(F45,F47,F49,F51,F53,F55,F57,F59,F61,F63,F65,F67)</f>
        <v>21</v>
      </c>
      <c r="G68" s="120">
        <f t="shared" ref="G68:K68" si="4">SUM(G45,G47,G49,G51,G53,G55,G57,G59,G61,G63,G65,G67)</f>
        <v>13</v>
      </c>
      <c r="H68" s="120">
        <f t="shared" si="4"/>
        <v>10</v>
      </c>
      <c r="I68" s="120">
        <f t="shared" si="4"/>
        <v>19</v>
      </c>
      <c r="J68" s="120">
        <f t="shared" si="4"/>
        <v>8</v>
      </c>
      <c r="K68" s="120">
        <f t="shared" si="4"/>
        <v>11</v>
      </c>
      <c r="L68" s="55"/>
    </row>
    <row r="69" spans="1:12" ht="30" customHeight="1" x14ac:dyDescent="0.15">
      <c r="A69" s="240"/>
      <c r="B69" s="292" t="s">
        <v>27</v>
      </c>
      <c r="C69" s="292"/>
      <c r="D69" s="292"/>
      <c r="E69" s="292"/>
      <c r="F69" s="116">
        <f>SUM(F68,F43)</f>
        <v>22</v>
      </c>
      <c r="G69" s="116">
        <f t="shared" ref="G69:H69" si="5">SUM(G68,G43)</f>
        <v>14</v>
      </c>
      <c r="H69" s="116">
        <f t="shared" si="5"/>
        <v>10</v>
      </c>
      <c r="I69" s="116">
        <f>SUM(I68,I43)</f>
        <v>21</v>
      </c>
      <c r="J69" s="116">
        <f t="shared" ref="J69:K69" si="6">SUM(J68,J43)</f>
        <v>9</v>
      </c>
      <c r="K69" s="116">
        <f t="shared" si="6"/>
        <v>12</v>
      </c>
      <c r="L69" s="56"/>
    </row>
    <row r="70" spans="1:12" ht="30" customHeight="1" x14ac:dyDescent="0.15">
      <c r="A70" s="240">
        <v>2</v>
      </c>
      <c r="B70" s="242">
        <v>1</v>
      </c>
      <c r="C70" s="283" t="s">
        <v>39</v>
      </c>
      <c r="D70" s="250" t="s">
        <v>19</v>
      </c>
      <c r="E70" s="242"/>
      <c r="F70" s="283"/>
      <c r="G70" s="242"/>
      <c r="H70" s="242"/>
      <c r="I70" s="283" t="s">
        <v>138</v>
      </c>
      <c r="J70" s="242"/>
      <c r="K70" s="242"/>
      <c r="L70" s="262" t="s">
        <v>139</v>
      </c>
    </row>
    <row r="71" spans="1:12" ht="30" customHeight="1" x14ac:dyDescent="0.15">
      <c r="A71" s="240"/>
      <c r="B71" s="242"/>
      <c r="C71" s="242"/>
      <c r="D71" s="247"/>
      <c r="E71" s="242"/>
      <c r="F71" s="117"/>
      <c r="G71" s="117"/>
      <c r="H71" s="117"/>
      <c r="I71" s="117">
        <v>2</v>
      </c>
      <c r="J71" s="117">
        <v>2</v>
      </c>
      <c r="K71" s="117">
        <v>0</v>
      </c>
      <c r="L71" s="262"/>
    </row>
    <row r="72" spans="1:12" ht="30" customHeight="1" x14ac:dyDescent="0.15">
      <c r="A72" s="240"/>
      <c r="B72" s="242"/>
      <c r="C72" s="242"/>
      <c r="D72" s="247"/>
      <c r="E72" s="242"/>
      <c r="F72" s="267"/>
      <c r="G72" s="267"/>
      <c r="H72" s="267"/>
      <c r="I72" s="266" t="s">
        <v>161</v>
      </c>
      <c r="J72" s="267"/>
      <c r="K72" s="267"/>
      <c r="L72" s="262" t="s">
        <v>140</v>
      </c>
    </row>
    <row r="73" spans="1:12" ht="30" customHeight="1" x14ac:dyDescent="0.15">
      <c r="A73" s="240"/>
      <c r="B73" s="242"/>
      <c r="C73" s="242"/>
      <c r="D73" s="248"/>
      <c r="E73" s="242"/>
      <c r="F73" s="118"/>
      <c r="G73" s="118"/>
      <c r="H73" s="118"/>
      <c r="I73" s="118">
        <v>2</v>
      </c>
      <c r="J73" s="118">
        <v>2</v>
      </c>
      <c r="K73" s="118">
        <v>0</v>
      </c>
      <c r="L73" s="262"/>
    </row>
    <row r="74" spans="1:12" ht="30" customHeight="1" x14ac:dyDescent="0.15">
      <c r="A74" s="240"/>
      <c r="B74" s="242"/>
      <c r="C74" s="274" t="s">
        <v>31</v>
      </c>
      <c r="D74" s="274"/>
      <c r="E74" s="274"/>
      <c r="F74" s="120">
        <f>SUM(F71,F73)</f>
        <v>0</v>
      </c>
      <c r="G74" s="120">
        <f t="shared" ref="G74:K74" si="7">SUM(G71,G73)</f>
        <v>0</v>
      </c>
      <c r="H74" s="120">
        <f t="shared" si="7"/>
        <v>0</v>
      </c>
      <c r="I74" s="120">
        <f t="shared" si="7"/>
        <v>4</v>
      </c>
      <c r="J74" s="120">
        <f t="shared" si="7"/>
        <v>4</v>
      </c>
      <c r="K74" s="120">
        <f t="shared" si="7"/>
        <v>0</v>
      </c>
      <c r="L74" s="57"/>
    </row>
    <row r="75" spans="1:12" ht="30" customHeight="1" x14ac:dyDescent="0.15">
      <c r="A75" s="240"/>
      <c r="B75" s="242"/>
      <c r="C75" s="275" t="s">
        <v>79</v>
      </c>
      <c r="D75" s="250" t="s">
        <v>32</v>
      </c>
      <c r="E75" s="242"/>
      <c r="F75" s="257" t="s">
        <v>72</v>
      </c>
      <c r="G75" s="258"/>
      <c r="H75" s="259"/>
      <c r="I75" s="284"/>
      <c r="J75" s="285"/>
      <c r="K75" s="286"/>
      <c r="L75" s="268" t="s">
        <v>141</v>
      </c>
    </row>
    <row r="76" spans="1:12" ht="30" customHeight="1" x14ac:dyDescent="0.15">
      <c r="A76" s="240"/>
      <c r="B76" s="242"/>
      <c r="C76" s="244"/>
      <c r="D76" s="247"/>
      <c r="E76" s="242"/>
      <c r="F76" s="117">
        <v>3</v>
      </c>
      <c r="G76" s="117">
        <v>3</v>
      </c>
      <c r="H76" s="117">
        <v>0</v>
      </c>
      <c r="I76" s="122"/>
      <c r="J76" s="122"/>
      <c r="K76" s="122"/>
      <c r="L76" s="268"/>
    </row>
    <row r="77" spans="1:12" ht="30" customHeight="1" x14ac:dyDescent="0.15">
      <c r="A77" s="240"/>
      <c r="B77" s="242"/>
      <c r="C77" s="244"/>
      <c r="D77" s="247"/>
      <c r="E77" s="250"/>
      <c r="F77" s="308"/>
      <c r="G77" s="309"/>
      <c r="H77" s="310"/>
      <c r="I77" s="280"/>
      <c r="J77" s="258"/>
      <c r="K77" s="259"/>
      <c r="L77" s="268"/>
    </row>
    <row r="78" spans="1:12" ht="30" customHeight="1" x14ac:dyDescent="0.15">
      <c r="A78" s="240"/>
      <c r="B78" s="242"/>
      <c r="C78" s="244"/>
      <c r="D78" s="247"/>
      <c r="E78" s="248"/>
      <c r="F78" s="117"/>
      <c r="G78" s="117"/>
      <c r="H78" s="117"/>
      <c r="I78" s="117"/>
      <c r="J78" s="117"/>
      <c r="K78" s="117"/>
      <c r="L78" s="262"/>
    </row>
    <row r="79" spans="1:12" ht="30" customHeight="1" x14ac:dyDescent="0.15">
      <c r="A79" s="240"/>
      <c r="B79" s="242"/>
      <c r="C79" s="244"/>
      <c r="D79" s="247"/>
      <c r="E79" s="250"/>
      <c r="F79" s="242"/>
      <c r="G79" s="242"/>
      <c r="H79" s="242"/>
      <c r="I79" s="280" t="s">
        <v>142</v>
      </c>
      <c r="J79" s="258"/>
      <c r="K79" s="259"/>
      <c r="L79" s="268" t="s">
        <v>143</v>
      </c>
    </row>
    <row r="80" spans="1:12" ht="30" customHeight="1" x14ac:dyDescent="0.15">
      <c r="A80" s="240"/>
      <c r="B80" s="242"/>
      <c r="C80" s="244"/>
      <c r="D80" s="248"/>
      <c r="E80" s="248"/>
      <c r="F80" s="117"/>
      <c r="G80" s="117"/>
      <c r="H80" s="117"/>
      <c r="I80" s="117">
        <v>3</v>
      </c>
      <c r="J80" s="117">
        <v>2</v>
      </c>
      <c r="K80" s="117">
        <v>1</v>
      </c>
      <c r="L80" s="268"/>
    </row>
    <row r="81" spans="1:12" ht="30" customHeight="1" x14ac:dyDescent="0.15">
      <c r="A81" s="240"/>
      <c r="B81" s="242"/>
      <c r="C81" s="244"/>
      <c r="D81" s="250" t="s">
        <v>19</v>
      </c>
      <c r="E81" s="242"/>
      <c r="F81" s="257" t="s">
        <v>70</v>
      </c>
      <c r="G81" s="258"/>
      <c r="H81" s="259"/>
      <c r="I81" s="257" t="s">
        <v>144</v>
      </c>
      <c r="J81" s="258"/>
      <c r="K81" s="259"/>
      <c r="L81" s="262" t="s">
        <v>113</v>
      </c>
    </row>
    <row r="82" spans="1:12" ht="30" customHeight="1" x14ac:dyDescent="0.15">
      <c r="A82" s="240"/>
      <c r="B82" s="242"/>
      <c r="C82" s="244"/>
      <c r="D82" s="247"/>
      <c r="E82" s="242"/>
      <c r="F82" s="117">
        <v>3</v>
      </c>
      <c r="G82" s="117">
        <v>2</v>
      </c>
      <c r="H82" s="117">
        <v>1</v>
      </c>
      <c r="I82" s="117">
        <v>3</v>
      </c>
      <c r="J82" s="117">
        <v>2</v>
      </c>
      <c r="K82" s="117">
        <v>1</v>
      </c>
      <c r="L82" s="262"/>
    </row>
    <row r="83" spans="1:12" ht="30" customHeight="1" x14ac:dyDescent="0.15">
      <c r="A83" s="240"/>
      <c r="B83" s="242"/>
      <c r="C83" s="244"/>
      <c r="D83" s="247"/>
      <c r="E83" s="242"/>
      <c r="F83" s="280" t="s">
        <v>71</v>
      </c>
      <c r="G83" s="281"/>
      <c r="H83" s="282"/>
      <c r="I83" s="280" t="s">
        <v>145</v>
      </c>
      <c r="J83" s="281"/>
      <c r="K83" s="282"/>
      <c r="L83" s="262" t="s">
        <v>113</v>
      </c>
    </row>
    <row r="84" spans="1:12" ht="30" customHeight="1" x14ac:dyDescent="0.15">
      <c r="A84" s="240"/>
      <c r="B84" s="242"/>
      <c r="C84" s="244"/>
      <c r="D84" s="247"/>
      <c r="E84" s="242"/>
      <c r="F84" s="117">
        <v>3</v>
      </c>
      <c r="G84" s="117">
        <v>2</v>
      </c>
      <c r="H84" s="117">
        <v>1</v>
      </c>
      <c r="I84" s="117">
        <v>3</v>
      </c>
      <c r="J84" s="117">
        <v>2</v>
      </c>
      <c r="K84" s="117">
        <v>1</v>
      </c>
      <c r="L84" s="262"/>
    </row>
    <row r="85" spans="1:12" ht="30" customHeight="1" x14ac:dyDescent="0.15">
      <c r="A85" s="240"/>
      <c r="B85" s="242"/>
      <c r="C85" s="244"/>
      <c r="D85" s="247"/>
      <c r="E85" s="242"/>
      <c r="F85" s="257" t="s">
        <v>246</v>
      </c>
      <c r="G85" s="258"/>
      <c r="H85" s="259"/>
      <c r="I85" s="287"/>
      <c r="J85" s="285"/>
      <c r="K85" s="286"/>
      <c r="L85" s="268" t="s">
        <v>143</v>
      </c>
    </row>
    <row r="86" spans="1:12" ht="30" customHeight="1" x14ac:dyDescent="0.15">
      <c r="A86" s="240"/>
      <c r="B86" s="242"/>
      <c r="C86" s="244"/>
      <c r="D86" s="247"/>
      <c r="E86" s="242"/>
      <c r="F86" s="117">
        <v>3</v>
      </c>
      <c r="G86" s="117">
        <v>2</v>
      </c>
      <c r="H86" s="117">
        <v>1</v>
      </c>
      <c r="I86" s="122"/>
      <c r="J86" s="122"/>
      <c r="K86" s="122"/>
      <c r="L86" s="268"/>
    </row>
    <row r="87" spans="1:12" ht="30" customHeight="1" x14ac:dyDescent="0.15">
      <c r="A87" s="240"/>
      <c r="B87" s="242"/>
      <c r="C87" s="244"/>
      <c r="D87" s="247"/>
      <c r="E87" s="242"/>
      <c r="F87" s="280" t="s">
        <v>73</v>
      </c>
      <c r="G87" s="281"/>
      <c r="H87" s="282"/>
      <c r="I87" s="280" t="s">
        <v>146</v>
      </c>
      <c r="J87" s="281"/>
      <c r="K87" s="282"/>
      <c r="L87" s="262" t="s">
        <v>113</v>
      </c>
    </row>
    <row r="88" spans="1:12" ht="30" customHeight="1" x14ac:dyDescent="0.15">
      <c r="A88" s="240"/>
      <c r="B88" s="242"/>
      <c r="C88" s="244"/>
      <c r="D88" s="247"/>
      <c r="E88" s="242"/>
      <c r="F88" s="117">
        <v>2</v>
      </c>
      <c r="G88" s="117">
        <v>0</v>
      </c>
      <c r="H88" s="117">
        <v>2</v>
      </c>
      <c r="I88" s="117">
        <v>3</v>
      </c>
      <c r="J88" s="117">
        <v>0</v>
      </c>
      <c r="K88" s="117">
        <v>3</v>
      </c>
      <c r="L88" s="262"/>
    </row>
    <row r="89" spans="1:12" ht="30" customHeight="1" x14ac:dyDescent="0.15">
      <c r="A89" s="240"/>
      <c r="B89" s="242"/>
      <c r="C89" s="244"/>
      <c r="D89" s="247"/>
      <c r="E89" s="242"/>
      <c r="F89" s="280"/>
      <c r="G89" s="281"/>
      <c r="H89" s="282"/>
      <c r="I89" s="283" t="s">
        <v>147</v>
      </c>
      <c r="J89" s="242"/>
      <c r="K89" s="242"/>
      <c r="L89" s="262" t="s">
        <v>113</v>
      </c>
    </row>
    <row r="90" spans="1:12" ht="30" customHeight="1" x14ac:dyDescent="0.15">
      <c r="A90" s="240"/>
      <c r="B90" s="242"/>
      <c r="C90" s="244"/>
      <c r="D90" s="247"/>
      <c r="E90" s="242"/>
      <c r="F90" s="117"/>
      <c r="G90" s="117"/>
      <c r="H90" s="117"/>
      <c r="I90" s="117">
        <v>2</v>
      </c>
      <c r="J90" s="117">
        <v>1</v>
      </c>
      <c r="K90" s="117">
        <v>1</v>
      </c>
      <c r="L90" s="262"/>
    </row>
    <row r="91" spans="1:12" ht="30" customHeight="1" x14ac:dyDescent="0.15">
      <c r="A91" s="240"/>
      <c r="B91" s="242"/>
      <c r="C91" s="244"/>
      <c r="D91" s="247"/>
      <c r="E91" s="242"/>
      <c r="F91" s="257" t="s">
        <v>94</v>
      </c>
      <c r="G91" s="258"/>
      <c r="H91" s="259"/>
      <c r="I91" s="287"/>
      <c r="J91" s="288"/>
      <c r="K91" s="289"/>
      <c r="L91" s="268" t="s">
        <v>148</v>
      </c>
    </row>
    <row r="92" spans="1:12" ht="30" customHeight="1" x14ac:dyDescent="0.15">
      <c r="A92" s="240"/>
      <c r="B92" s="242"/>
      <c r="C92" s="244"/>
      <c r="D92" s="247"/>
      <c r="E92" s="242"/>
      <c r="F92" s="117">
        <v>3</v>
      </c>
      <c r="G92" s="117">
        <v>2</v>
      </c>
      <c r="H92" s="117">
        <v>1</v>
      </c>
      <c r="I92" s="122"/>
      <c r="J92" s="122"/>
      <c r="K92" s="122"/>
      <c r="L92" s="262"/>
    </row>
    <row r="93" spans="1:12" ht="30" customHeight="1" x14ac:dyDescent="0.15">
      <c r="A93" s="240"/>
      <c r="B93" s="242"/>
      <c r="C93" s="244"/>
      <c r="D93" s="247"/>
      <c r="E93" s="242"/>
      <c r="F93" s="280" t="s">
        <v>75</v>
      </c>
      <c r="G93" s="281"/>
      <c r="H93" s="282"/>
      <c r="I93" s="280" t="s">
        <v>149</v>
      </c>
      <c r="J93" s="281"/>
      <c r="K93" s="282"/>
      <c r="L93" s="262" t="s">
        <v>113</v>
      </c>
    </row>
    <row r="94" spans="1:12" ht="30" customHeight="1" x14ac:dyDescent="0.15">
      <c r="A94" s="240"/>
      <c r="B94" s="242"/>
      <c r="C94" s="244"/>
      <c r="D94" s="247"/>
      <c r="E94" s="242"/>
      <c r="F94" s="117">
        <v>1</v>
      </c>
      <c r="G94" s="117">
        <v>1</v>
      </c>
      <c r="H94" s="117">
        <v>0</v>
      </c>
      <c r="I94" s="117">
        <v>1</v>
      </c>
      <c r="J94" s="117">
        <v>1</v>
      </c>
      <c r="K94" s="117">
        <v>0</v>
      </c>
      <c r="L94" s="262"/>
    </row>
    <row r="95" spans="1:12" ht="30" customHeight="1" x14ac:dyDescent="0.15">
      <c r="A95" s="240"/>
      <c r="B95" s="242"/>
      <c r="C95" s="244"/>
      <c r="D95" s="247"/>
      <c r="E95" s="242"/>
      <c r="F95" s="257" t="s">
        <v>98</v>
      </c>
      <c r="G95" s="258"/>
      <c r="H95" s="259"/>
      <c r="I95" s="284"/>
      <c r="J95" s="285"/>
      <c r="K95" s="286"/>
      <c r="L95" s="268" t="s">
        <v>150</v>
      </c>
    </row>
    <row r="96" spans="1:12" ht="30" customHeight="1" x14ac:dyDescent="0.15">
      <c r="A96" s="240"/>
      <c r="B96" s="242"/>
      <c r="C96" s="244"/>
      <c r="D96" s="247"/>
      <c r="E96" s="242"/>
      <c r="F96" s="117">
        <v>3</v>
      </c>
      <c r="G96" s="117">
        <v>2</v>
      </c>
      <c r="H96" s="117">
        <v>1</v>
      </c>
      <c r="I96" s="122"/>
      <c r="J96" s="122"/>
      <c r="K96" s="122"/>
      <c r="L96" s="262"/>
    </row>
    <row r="97" spans="1:12" ht="30" customHeight="1" x14ac:dyDescent="0.15">
      <c r="A97" s="240"/>
      <c r="B97" s="242"/>
      <c r="C97" s="244"/>
      <c r="D97" s="247"/>
      <c r="E97" s="242"/>
      <c r="F97" s="242"/>
      <c r="G97" s="242"/>
      <c r="H97" s="242"/>
      <c r="I97" s="311"/>
      <c r="J97" s="311"/>
      <c r="K97" s="311"/>
      <c r="L97" s="262"/>
    </row>
    <row r="98" spans="1:12" ht="30" customHeight="1" x14ac:dyDescent="0.15">
      <c r="A98" s="240"/>
      <c r="B98" s="242"/>
      <c r="C98" s="244"/>
      <c r="D98" s="247"/>
      <c r="E98" s="242"/>
      <c r="F98" s="117"/>
      <c r="G98" s="117"/>
      <c r="H98" s="117"/>
      <c r="I98" s="122"/>
      <c r="J98" s="122"/>
      <c r="K98" s="122"/>
      <c r="L98" s="262"/>
    </row>
    <row r="99" spans="1:12" ht="33.75" customHeight="1" x14ac:dyDescent="0.15">
      <c r="A99" s="240"/>
      <c r="B99" s="242"/>
      <c r="C99" s="244"/>
      <c r="D99" s="247"/>
      <c r="E99" s="242"/>
      <c r="F99" s="257"/>
      <c r="G99" s="258"/>
      <c r="H99" s="259"/>
      <c r="I99" s="287"/>
      <c r="J99" s="288"/>
      <c r="K99" s="289"/>
      <c r="L99" s="262"/>
    </row>
    <row r="100" spans="1:12" ht="30" customHeight="1" x14ac:dyDescent="0.15">
      <c r="A100" s="240"/>
      <c r="B100" s="242"/>
      <c r="C100" s="244"/>
      <c r="D100" s="247"/>
      <c r="E100" s="242"/>
      <c r="F100" s="117"/>
      <c r="G100" s="117"/>
      <c r="H100" s="117"/>
      <c r="I100" s="122"/>
      <c r="J100" s="122"/>
      <c r="K100" s="122"/>
      <c r="L100" s="262"/>
    </row>
    <row r="101" spans="1:12" ht="30" customHeight="1" x14ac:dyDescent="0.15">
      <c r="A101" s="240"/>
      <c r="B101" s="242"/>
      <c r="C101" s="244"/>
      <c r="D101" s="247"/>
      <c r="E101" s="242"/>
      <c r="F101" s="257"/>
      <c r="G101" s="258"/>
      <c r="H101" s="259"/>
      <c r="I101" s="284"/>
      <c r="J101" s="285"/>
      <c r="K101" s="286"/>
      <c r="L101" s="290"/>
    </row>
    <row r="102" spans="1:12" ht="30" customHeight="1" x14ac:dyDescent="0.15">
      <c r="A102" s="240"/>
      <c r="B102" s="242"/>
      <c r="C102" s="245"/>
      <c r="D102" s="248"/>
      <c r="E102" s="242"/>
      <c r="F102" s="117"/>
      <c r="G102" s="117"/>
      <c r="H102" s="117"/>
      <c r="I102" s="122"/>
      <c r="J102" s="122"/>
      <c r="K102" s="122"/>
      <c r="L102" s="291"/>
    </row>
    <row r="103" spans="1:12" ht="30" customHeight="1" x14ac:dyDescent="0.15">
      <c r="A103" s="240"/>
      <c r="B103" s="242"/>
      <c r="C103" s="274" t="s">
        <v>33</v>
      </c>
      <c r="D103" s="274"/>
      <c r="E103" s="274"/>
      <c r="F103" s="120">
        <f>SUM(F76,F78,F80,F82,F84,F86,F88,F90,F92,F94,F96,F98,F100,F102)</f>
        <v>21</v>
      </c>
      <c r="G103" s="120">
        <f>SUM(G76,G78,G80,G82,G84,G86,G88,G90,G92,G94,G96,G98,G100,G102)</f>
        <v>14</v>
      </c>
      <c r="H103" s="120">
        <f>SUM(H76,H78,H80,H82,H84,H86,H88,H90,H92,H94,H96,H98,H100,H102)</f>
        <v>7</v>
      </c>
      <c r="I103" s="120">
        <f t="shared" ref="I103:K103" si="8">SUM(I76,I78,I80,I82,I84,I86,I88,I90,I92,I94,I96,I98,I100,I102)</f>
        <v>15</v>
      </c>
      <c r="J103" s="120">
        <f t="shared" si="8"/>
        <v>8</v>
      </c>
      <c r="K103" s="120">
        <f t="shared" si="8"/>
        <v>7</v>
      </c>
      <c r="L103" s="57"/>
    </row>
    <row r="104" spans="1:12" ht="30" customHeight="1" thickBot="1" x14ac:dyDescent="0.2">
      <c r="A104" s="240"/>
      <c r="B104" s="292" t="s">
        <v>27</v>
      </c>
      <c r="C104" s="292"/>
      <c r="D104" s="292"/>
      <c r="E104" s="292"/>
      <c r="F104" s="116">
        <f t="shared" ref="F104:K104" si="9">SUM(F103,F74)</f>
        <v>21</v>
      </c>
      <c r="G104" s="116">
        <f t="shared" si="9"/>
        <v>14</v>
      </c>
      <c r="H104" s="116">
        <f t="shared" si="9"/>
        <v>7</v>
      </c>
      <c r="I104" s="116">
        <f t="shared" si="9"/>
        <v>19</v>
      </c>
      <c r="J104" s="116">
        <f t="shared" si="9"/>
        <v>12</v>
      </c>
      <c r="K104" s="116">
        <f t="shared" si="9"/>
        <v>7</v>
      </c>
      <c r="L104" s="56"/>
    </row>
    <row r="105" spans="1:12" ht="30" customHeight="1" x14ac:dyDescent="0.15">
      <c r="A105" s="240"/>
      <c r="B105" s="242">
        <v>2</v>
      </c>
      <c r="C105" s="275" t="s">
        <v>39</v>
      </c>
      <c r="D105" s="242" t="s">
        <v>18</v>
      </c>
      <c r="E105" s="242"/>
      <c r="F105" s="242"/>
      <c r="G105" s="242"/>
      <c r="H105" s="242"/>
      <c r="I105" s="249" t="s">
        <v>105</v>
      </c>
      <c r="J105" s="249"/>
      <c r="K105" s="249"/>
      <c r="L105" s="268" t="s">
        <v>158</v>
      </c>
    </row>
    <row r="106" spans="1:12" ht="30" customHeight="1" x14ac:dyDescent="0.15">
      <c r="A106" s="240"/>
      <c r="B106" s="242"/>
      <c r="C106" s="244"/>
      <c r="D106" s="242"/>
      <c r="E106" s="242"/>
      <c r="F106" s="117"/>
      <c r="G106" s="117"/>
      <c r="H106" s="117"/>
      <c r="I106" s="117">
        <v>3</v>
      </c>
      <c r="J106" s="117">
        <v>2</v>
      </c>
      <c r="K106" s="117">
        <v>1</v>
      </c>
      <c r="L106" s="262"/>
    </row>
    <row r="107" spans="1:12" ht="30" customHeight="1" x14ac:dyDescent="0.15">
      <c r="A107" s="240"/>
      <c r="B107" s="242"/>
      <c r="C107" s="244"/>
      <c r="D107" s="250" t="s">
        <v>19</v>
      </c>
      <c r="E107" s="242"/>
      <c r="F107" s="251" t="s">
        <v>86</v>
      </c>
      <c r="G107" s="252"/>
      <c r="H107" s="253"/>
      <c r="I107" s="299"/>
      <c r="J107" s="300"/>
      <c r="K107" s="301"/>
      <c r="L107" s="302" t="s">
        <v>151</v>
      </c>
    </row>
    <row r="108" spans="1:12" ht="30" customHeight="1" x14ac:dyDescent="0.15">
      <c r="A108" s="240"/>
      <c r="B108" s="242"/>
      <c r="C108" s="244"/>
      <c r="D108" s="247"/>
      <c r="E108" s="242"/>
      <c r="F108" s="118">
        <v>2</v>
      </c>
      <c r="G108" s="118">
        <v>1</v>
      </c>
      <c r="H108" s="118">
        <v>1</v>
      </c>
      <c r="I108" s="123"/>
      <c r="J108" s="123"/>
      <c r="K108" s="123"/>
      <c r="L108" s="302"/>
    </row>
    <row r="109" spans="1:12" ht="30" customHeight="1" x14ac:dyDescent="0.15">
      <c r="A109" s="240"/>
      <c r="B109" s="242"/>
      <c r="C109" s="244"/>
      <c r="D109" s="247"/>
      <c r="E109" s="242"/>
      <c r="F109" s="267"/>
      <c r="G109" s="267"/>
      <c r="H109" s="267"/>
      <c r="I109" s="266"/>
      <c r="J109" s="267"/>
      <c r="K109" s="267"/>
      <c r="L109" s="302"/>
    </row>
    <row r="110" spans="1:12" ht="30" customHeight="1" x14ac:dyDescent="0.15">
      <c r="A110" s="240"/>
      <c r="B110" s="242"/>
      <c r="C110" s="245"/>
      <c r="D110" s="248"/>
      <c r="E110" s="242"/>
      <c r="F110" s="118"/>
      <c r="G110" s="118"/>
      <c r="H110" s="118"/>
      <c r="I110" s="118"/>
      <c r="J110" s="118"/>
      <c r="K110" s="118"/>
      <c r="L110" s="302"/>
    </row>
    <row r="111" spans="1:12" ht="30" customHeight="1" x14ac:dyDescent="0.15">
      <c r="A111" s="240"/>
      <c r="B111" s="242"/>
      <c r="C111" s="274" t="s">
        <v>31</v>
      </c>
      <c r="D111" s="274"/>
      <c r="E111" s="274"/>
      <c r="F111" s="120">
        <f>SUM(F106,F108,F110)</f>
        <v>2</v>
      </c>
      <c r="G111" s="120">
        <f t="shared" ref="G111:K111" si="10">SUM(G106,G108,G110)</f>
        <v>1</v>
      </c>
      <c r="H111" s="120">
        <f t="shared" si="10"/>
        <v>1</v>
      </c>
      <c r="I111" s="120">
        <f t="shared" si="10"/>
        <v>3</v>
      </c>
      <c r="J111" s="120">
        <f t="shared" si="10"/>
        <v>2</v>
      </c>
      <c r="K111" s="120">
        <f t="shared" si="10"/>
        <v>1</v>
      </c>
      <c r="L111" s="55"/>
    </row>
    <row r="112" spans="1:12" ht="30" customHeight="1" x14ac:dyDescent="0.15">
      <c r="A112" s="240"/>
      <c r="B112" s="242"/>
      <c r="C112" s="275" t="s">
        <v>79</v>
      </c>
      <c r="D112" s="250" t="s">
        <v>32</v>
      </c>
      <c r="E112" s="242"/>
      <c r="F112" s="254" t="s">
        <v>107</v>
      </c>
      <c r="G112" s="255"/>
      <c r="H112" s="256"/>
      <c r="I112" s="312"/>
      <c r="J112" s="313"/>
      <c r="K112" s="314"/>
      <c r="L112" s="302" t="s">
        <v>106</v>
      </c>
    </row>
    <row r="113" spans="1:12" ht="30" customHeight="1" x14ac:dyDescent="0.15">
      <c r="A113" s="240"/>
      <c r="B113" s="242"/>
      <c r="C113" s="244"/>
      <c r="D113" s="247"/>
      <c r="E113" s="242"/>
      <c r="F113" s="118">
        <v>3</v>
      </c>
      <c r="G113" s="118">
        <v>2</v>
      </c>
      <c r="H113" s="118">
        <v>1</v>
      </c>
      <c r="I113" s="123"/>
      <c r="J113" s="123"/>
      <c r="K113" s="123"/>
      <c r="L113" s="302"/>
    </row>
    <row r="114" spans="1:12" ht="30" customHeight="1" x14ac:dyDescent="0.15">
      <c r="A114" s="240"/>
      <c r="B114" s="242"/>
      <c r="C114" s="244"/>
      <c r="D114" s="247"/>
      <c r="E114" s="242"/>
      <c r="F114" s="267" t="s">
        <v>55</v>
      </c>
      <c r="G114" s="267"/>
      <c r="H114" s="267"/>
      <c r="I114" s="266" t="s">
        <v>152</v>
      </c>
      <c r="J114" s="267"/>
      <c r="K114" s="267"/>
      <c r="L114" s="315" t="s">
        <v>153</v>
      </c>
    </row>
    <row r="115" spans="1:12" ht="30" customHeight="1" x14ac:dyDescent="0.15">
      <c r="A115" s="240"/>
      <c r="B115" s="242"/>
      <c r="C115" s="244"/>
      <c r="D115" s="247"/>
      <c r="E115" s="242"/>
      <c r="F115" s="118">
        <v>3</v>
      </c>
      <c r="G115" s="118">
        <v>0</v>
      </c>
      <c r="H115" s="118">
        <v>0</v>
      </c>
      <c r="I115" s="118">
        <v>3</v>
      </c>
      <c r="J115" s="118">
        <v>0</v>
      </c>
      <c r="K115" s="118">
        <v>3</v>
      </c>
      <c r="L115" s="316"/>
    </row>
    <row r="116" spans="1:12" ht="30" customHeight="1" x14ac:dyDescent="0.15">
      <c r="A116" s="240"/>
      <c r="B116" s="242"/>
      <c r="C116" s="244"/>
      <c r="D116" s="247"/>
      <c r="E116" s="242"/>
      <c r="F116" s="283"/>
      <c r="G116" s="283"/>
      <c r="H116" s="283"/>
      <c r="I116" s="242"/>
      <c r="J116" s="242"/>
      <c r="K116" s="242"/>
      <c r="L116" s="317"/>
    </row>
    <row r="117" spans="1:12" ht="30" customHeight="1" x14ac:dyDescent="0.15">
      <c r="A117" s="240"/>
      <c r="B117" s="242"/>
      <c r="C117" s="244"/>
      <c r="D117" s="248"/>
      <c r="E117" s="242"/>
      <c r="F117" s="117"/>
      <c r="G117" s="117"/>
      <c r="H117" s="117"/>
      <c r="I117" s="117"/>
      <c r="J117" s="117"/>
      <c r="K117" s="117"/>
      <c r="L117" s="317"/>
    </row>
    <row r="118" spans="1:12" ht="30" customHeight="1" x14ac:dyDescent="0.15">
      <c r="A118" s="240"/>
      <c r="B118" s="242"/>
      <c r="C118" s="244"/>
      <c r="D118" s="250" t="s">
        <v>19</v>
      </c>
      <c r="E118" s="242"/>
      <c r="F118" s="257" t="s">
        <v>87</v>
      </c>
      <c r="G118" s="258"/>
      <c r="H118" s="259"/>
      <c r="I118" s="284"/>
      <c r="J118" s="285"/>
      <c r="K118" s="286"/>
      <c r="L118" s="306" t="s">
        <v>54</v>
      </c>
    </row>
    <row r="119" spans="1:12" ht="30" customHeight="1" x14ac:dyDescent="0.15">
      <c r="A119" s="240"/>
      <c r="B119" s="242"/>
      <c r="C119" s="244"/>
      <c r="D119" s="247"/>
      <c r="E119" s="242"/>
      <c r="F119" s="117">
        <v>3</v>
      </c>
      <c r="G119" s="117">
        <v>2</v>
      </c>
      <c r="H119" s="117">
        <v>1</v>
      </c>
      <c r="I119" s="122"/>
      <c r="J119" s="122"/>
      <c r="K119" s="122"/>
      <c r="L119" s="302"/>
    </row>
    <row r="120" spans="1:12" ht="30" customHeight="1" x14ac:dyDescent="0.15">
      <c r="A120" s="240"/>
      <c r="B120" s="242"/>
      <c r="C120" s="244"/>
      <c r="D120" s="247"/>
      <c r="E120" s="242"/>
      <c r="F120" s="280" t="s">
        <v>247</v>
      </c>
      <c r="G120" s="281"/>
      <c r="H120" s="282"/>
      <c r="I120" s="287"/>
      <c r="J120" s="288"/>
      <c r="K120" s="289"/>
      <c r="L120" s="302" t="s">
        <v>54</v>
      </c>
    </row>
    <row r="121" spans="1:12" ht="30" customHeight="1" x14ac:dyDescent="0.15">
      <c r="A121" s="240"/>
      <c r="B121" s="242"/>
      <c r="C121" s="244"/>
      <c r="D121" s="247"/>
      <c r="E121" s="242"/>
      <c r="F121" s="117">
        <v>3</v>
      </c>
      <c r="G121" s="117">
        <v>2</v>
      </c>
      <c r="H121" s="117">
        <v>1</v>
      </c>
      <c r="I121" s="122"/>
      <c r="J121" s="122"/>
      <c r="K121" s="122"/>
      <c r="L121" s="302"/>
    </row>
    <row r="122" spans="1:12" ht="30" customHeight="1" x14ac:dyDescent="0.15">
      <c r="A122" s="240"/>
      <c r="B122" s="242"/>
      <c r="C122" s="244"/>
      <c r="D122" s="247"/>
      <c r="E122" s="242"/>
      <c r="F122" s="257" t="s">
        <v>85</v>
      </c>
      <c r="G122" s="258"/>
      <c r="H122" s="259"/>
      <c r="I122" s="257" t="s">
        <v>249</v>
      </c>
      <c r="J122" s="258"/>
      <c r="K122" s="259"/>
      <c r="L122" s="302" t="s">
        <v>250</v>
      </c>
    </row>
    <row r="123" spans="1:12" ht="30" customHeight="1" x14ac:dyDescent="0.15">
      <c r="A123" s="240"/>
      <c r="B123" s="242"/>
      <c r="C123" s="244"/>
      <c r="D123" s="247"/>
      <c r="E123" s="242"/>
      <c r="F123" s="117">
        <v>3</v>
      </c>
      <c r="G123" s="117">
        <v>2</v>
      </c>
      <c r="H123" s="117">
        <v>1</v>
      </c>
      <c r="I123" s="117">
        <v>2</v>
      </c>
      <c r="J123" s="117">
        <v>1</v>
      </c>
      <c r="K123" s="117">
        <v>1</v>
      </c>
      <c r="L123" s="302"/>
    </row>
    <row r="124" spans="1:12" ht="30" customHeight="1" x14ac:dyDescent="0.15">
      <c r="A124" s="240"/>
      <c r="B124" s="242"/>
      <c r="C124" s="244"/>
      <c r="D124" s="247"/>
      <c r="E124" s="242"/>
      <c r="F124" s="257" t="s">
        <v>78</v>
      </c>
      <c r="G124" s="258"/>
      <c r="H124" s="259"/>
      <c r="I124" s="257" t="s">
        <v>78</v>
      </c>
      <c r="J124" s="258"/>
      <c r="K124" s="259"/>
      <c r="L124" s="302"/>
    </row>
    <row r="125" spans="1:12" ht="30" customHeight="1" x14ac:dyDescent="0.15">
      <c r="A125" s="240"/>
      <c r="B125" s="242"/>
      <c r="C125" s="244"/>
      <c r="D125" s="247"/>
      <c r="E125" s="242"/>
      <c r="F125" s="117">
        <v>2</v>
      </c>
      <c r="G125" s="117">
        <v>2</v>
      </c>
      <c r="H125" s="117">
        <v>0</v>
      </c>
      <c r="I125" s="117">
        <v>2</v>
      </c>
      <c r="J125" s="117">
        <v>1</v>
      </c>
      <c r="K125" s="117">
        <v>1</v>
      </c>
      <c r="L125" s="302"/>
    </row>
    <row r="126" spans="1:12" ht="30" customHeight="1" x14ac:dyDescent="0.15">
      <c r="A126" s="240"/>
      <c r="B126" s="242"/>
      <c r="C126" s="244"/>
      <c r="D126" s="247"/>
      <c r="E126" s="242"/>
      <c r="F126" s="280" t="s">
        <v>76</v>
      </c>
      <c r="G126" s="281"/>
      <c r="H126" s="282"/>
      <c r="I126" s="284"/>
      <c r="J126" s="285"/>
      <c r="K126" s="286"/>
      <c r="L126" s="302" t="s">
        <v>54</v>
      </c>
    </row>
    <row r="127" spans="1:12" ht="30" customHeight="1" x14ac:dyDescent="0.15">
      <c r="A127" s="240"/>
      <c r="B127" s="242"/>
      <c r="C127" s="244"/>
      <c r="D127" s="247"/>
      <c r="E127" s="242"/>
      <c r="F127" s="117">
        <v>1</v>
      </c>
      <c r="G127" s="117">
        <v>1</v>
      </c>
      <c r="H127" s="117">
        <v>0</v>
      </c>
      <c r="I127" s="122"/>
      <c r="J127" s="122"/>
      <c r="K127" s="122"/>
      <c r="L127" s="302"/>
    </row>
    <row r="128" spans="1:12" ht="30" customHeight="1" x14ac:dyDescent="0.15">
      <c r="A128" s="240"/>
      <c r="B128" s="242"/>
      <c r="C128" s="244"/>
      <c r="D128" s="247"/>
      <c r="E128" s="242"/>
      <c r="F128" s="257" t="s">
        <v>95</v>
      </c>
      <c r="G128" s="258"/>
      <c r="H128" s="259"/>
      <c r="I128" s="284"/>
      <c r="J128" s="285"/>
      <c r="K128" s="286"/>
      <c r="L128" s="302" t="s">
        <v>54</v>
      </c>
    </row>
    <row r="129" spans="1:12" ht="30" customHeight="1" x14ac:dyDescent="0.15">
      <c r="A129" s="240"/>
      <c r="B129" s="242"/>
      <c r="C129" s="244"/>
      <c r="D129" s="247"/>
      <c r="E129" s="242"/>
      <c r="F129" s="117">
        <v>2</v>
      </c>
      <c r="G129" s="117">
        <v>2</v>
      </c>
      <c r="H129" s="117">
        <v>0</v>
      </c>
      <c r="I129" s="122"/>
      <c r="J129" s="122"/>
      <c r="K129" s="122"/>
      <c r="L129" s="302"/>
    </row>
    <row r="130" spans="1:12" ht="30" customHeight="1" x14ac:dyDescent="0.15">
      <c r="A130" s="240"/>
      <c r="B130" s="242"/>
      <c r="C130" s="244"/>
      <c r="D130" s="247"/>
      <c r="E130" s="242"/>
      <c r="F130" s="283"/>
      <c r="G130" s="242"/>
      <c r="H130" s="242"/>
      <c r="I130" s="283" t="s">
        <v>154</v>
      </c>
      <c r="J130" s="242"/>
      <c r="K130" s="242"/>
      <c r="L130" s="302" t="s">
        <v>92</v>
      </c>
    </row>
    <row r="131" spans="1:12" ht="30" customHeight="1" x14ac:dyDescent="0.15">
      <c r="A131" s="240"/>
      <c r="B131" s="242"/>
      <c r="C131" s="244"/>
      <c r="D131" s="247"/>
      <c r="E131" s="242"/>
      <c r="F131" s="117"/>
      <c r="G131" s="117"/>
      <c r="H131" s="117"/>
      <c r="I131" s="117">
        <v>2</v>
      </c>
      <c r="J131" s="117">
        <v>1</v>
      </c>
      <c r="K131" s="117">
        <v>1</v>
      </c>
      <c r="L131" s="302"/>
    </row>
    <row r="132" spans="1:12" ht="39" customHeight="1" x14ac:dyDescent="0.15">
      <c r="A132" s="240"/>
      <c r="B132" s="242"/>
      <c r="C132" s="244"/>
      <c r="D132" s="247"/>
      <c r="E132" s="242"/>
      <c r="F132" s="257"/>
      <c r="G132" s="258"/>
      <c r="H132" s="259"/>
      <c r="I132" s="257" t="s">
        <v>94</v>
      </c>
      <c r="J132" s="258"/>
      <c r="K132" s="259"/>
      <c r="L132" s="268" t="s">
        <v>148</v>
      </c>
    </row>
    <row r="133" spans="1:12" ht="30" customHeight="1" x14ac:dyDescent="0.15">
      <c r="A133" s="240"/>
      <c r="B133" s="242"/>
      <c r="C133" s="244"/>
      <c r="D133" s="247"/>
      <c r="E133" s="242"/>
      <c r="F133" s="117"/>
      <c r="G133" s="117"/>
      <c r="H133" s="117"/>
      <c r="I133" s="117">
        <v>3</v>
      </c>
      <c r="J133" s="117">
        <v>2</v>
      </c>
      <c r="K133" s="117">
        <v>1</v>
      </c>
      <c r="L133" s="262"/>
    </row>
    <row r="134" spans="1:12" ht="30" customHeight="1" x14ac:dyDescent="0.15">
      <c r="A134" s="240"/>
      <c r="B134" s="242"/>
      <c r="C134" s="244"/>
      <c r="D134" s="247"/>
      <c r="E134" s="250"/>
      <c r="F134" s="257"/>
      <c r="G134" s="258"/>
      <c r="H134" s="259"/>
      <c r="I134" s="257" t="s">
        <v>245</v>
      </c>
      <c r="J134" s="258"/>
      <c r="K134" s="259"/>
      <c r="L134" s="293" t="s">
        <v>126</v>
      </c>
    </row>
    <row r="135" spans="1:12" ht="30" customHeight="1" x14ac:dyDescent="0.15">
      <c r="A135" s="240"/>
      <c r="B135" s="242"/>
      <c r="C135" s="244"/>
      <c r="D135" s="247"/>
      <c r="E135" s="248"/>
      <c r="F135" s="117"/>
      <c r="G135" s="117"/>
      <c r="H135" s="117"/>
      <c r="I135" s="117">
        <v>2</v>
      </c>
      <c r="J135" s="117">
        <v>1</v>
      </c>
      <c r="K135" s="117">
        <v>1</v>
      </c>
      <c r="L135" s="294"/>
    </row>
    <row r="136" spans="1:12" ht="30" customHeight="1" x14ac:dyDescent="0.15">
      <c r="A136" s="240"/>
      <c r="B136" s="242"/>
      <c r="C136" s="244"/>
      <c r="D136" s="247"/>
      <c r="E136" s="242"/>
      <c r="F136" s="257"/>
      <c r="G136" s="258"/>
      <c r="H136" s="259"/>
      <c r="I136" s="257" t="s">
        <v>155</v>
      </c>
      <c r="J136" s="258"/>
      <c r="K136" s="259"/>
      <c r="L136" s="322" t="s">
        <v>96</v>
      </c>
    </row>
    <row r="137" spans="1:12" ht="30" customHeight="1" x14ac:dyDescent="0.15">
      <c r="A137" s="240"/>
      <c r="B137" s="242"/>
      <c r="C137" s="245"/>
      <c r="D137" s="248"/>
      <c r="E137" s="242"/>
      <c r="F137" s="117"/>
      <c r="G137" s="117"/>
      <c r="H137" s="117"/>
      <c r="I137" s="117">
        <v>2</v>
      </c>
      <c r="J137" s="117">
        <v>1</v>
      </c>
      <c r="K137" s="117">
        <v>1</v>
      </c>
      <c r="L137" s="323"/>
    </row>
    <row r="138" spans="1:12" ht="30" customHeight="1" x14ac:dyDescent="0.15">
      <c r="A138" s="240"/>
      <c r="B138" s="242"/>
      <c r="C138" s="274" t="s">
        <v>33</v>
      </c>
      <c r="D138" s="274"/>
      <c r="E138" s="274"/>
      <c r="F138" s="120">
        <f>SUM(F137,F135,F133,F131,F129,F127,F125,F123,F121,F119,F117,F115,F113)</f>
        <v>20</v>
      </c>
      <c r="G138" s="120">
        <f t="shared" ref="G138:K138" si="11">SUM(G137,G135,G133,G131,G129,G127,G125,G123,G121,G119,G117,G115,G113)</f>
        <v>13</v>
      </c>
      <c r="H138" s="120">
        <f t="shared" si="11"/>
        <v>4</v>
      </c>
      <c r="I138" s="120">
        <f t="shared" si="11"/>
        <v>16</v>
      </c>
      <c r="J138" s="120">
        <f t="shared" si="11"/>
        <v>7</v>
      </c>
      <c r="K138" s="120">
        <f t="shared" si="11"/>
        <v>9</v>
      </c>
      <c r="L138" s="55"/>
    </row>
    <row r="139" spans="1:12" ht="30" customHeight="1" x14ac:dyDescent="0.15">
      <c r="A139" s="240"/>
      <c r="B139" s="292" t="s">
        <v>27</v>
      </c>
      <c r="C139" s="292"/>
      <c r="D139" s="292"/>
      <c r="E139" s="292"/>
      <c r="F139" s="116">
        <f t="shared" ref="F139:K139" si="12">SUM(F138,F111)</f>
        <v>22</v>
      </c>
      <c r="G139" s="116">
        <f t="shared" si="12"/>
        <v>14</v>
      </c>
      <c r="H139" s="116">
        <f t="shared" si="12"/>
        <v>5</v>
      </c>
      <c r="I139" s="116">
        <f t="shared" si="12"/>
        <v>19</v>
      </c>
      <c r="J139" s="116">
        <f t="shared" si="12"/>
        <v>9</v>
      </c>
      <c r="K139" s="116">
        <f t="shared" si="12"/>
        <v>10</v>
      </c>
      <c r="L139" s="56"/>
    </row>
    <row r="140" spans="1:12" ht="30" customHeight="1" x14ac:dyDescent="0.15">
      <c r="A140" s="318" t="s">
        <v>20</v>
      </c>
      <c r="B140" s="292"/>
      <c r="C140" s="292"/>
      <c r="D140" s="292"/>
      <c r="E140" s="292"/>
      <c r="F140" s="116">
        <f t="shared" ref="F140:K140" si="13">SUM(F139,F104,F69,F38)</f>
        <v>88</v>
      </c>
      <c r="G140" s="116">
        <f t="shared" si="13"/>
        <v>59</v>
      </c>
      <c r="H140" s="116">
        <f t="shared" si="13"/>
        <v>31</v>
      </c>
      <c r="I140" s="116">
        <f t="shared" si="13"/>
        <v>80</v>
      </c>
      <c r="J140" s="116">
        <f t="shared" si="13"/>
        <v>41</v>
      </c>
      <c r="K140" s="116">
        <f t="shared" si="13"/>
        <v>39</v>
      </c>
      <c r="L140" s="56"/>
    </row>
    <row r="141" spans="1:12" ht="30" customHeight="1" x14ac:dyDescent="0.15">
      <c r="A141" s="319" t="s">
        <v>248</v>
      </c>
      <c r="B141" s="320"/>
      <c r="C141" s="320"/>
      <c r="D141" s="320"/>
      <c r="E141" s="320"/>
      <c r="F141" s="320"/>
      <c r="G141" s="320"/>
      <c r="H141" s="320"/>
      <c r="I141" s="320"/>
      <c r="J141" s="320"/>
      <c r="K141" s="320"/>
      <c r="L141" s="321"/>
    </row>
    <row r="142" spans="1:12" ht="30" customHeight="1" x14ac:dyDescent="0.15">
      <c r="A142" s="319" t="s">
        <v>21</v>
      </c>
      <c r="B142" s="320"/>
      <c r="C142" s="320" t="s">
        <v>28</v>
      </c>
      <c r="D142" s="320"/>
      <c r="E142" s="320"/>
      <c r="F142" s="320"/>
      <c r="G142" s="320"/>
      <c r="H142" s="320" t="s">
        <v>22</v>
      </c>
      <c r="I142" s="320"/>
      <c r="J142" s="320"/>
      <c r="K142" s="320"/>
      <c r="L142" s="119" t="s">
        <v>23</v>
      </c>
    </row>
    <row r="143" spans="1:12" ht="30" customHeight="1" x14ac:dyDescent="0.15">
      <c r="A143" s="319"/>
      <c r="B143" s="320"/>
      <c r="C143" s="320">
        <f>SUM(I18,I20,I45,I47,I76,I78,I80,I113,I115,I117)</f>
        <v>15</v>
      </c>
      <c r="D143" s="320"/>
      <c r="E143" s="320"/>
      <c r="F143" s="320"/>
      <c r="G143" s="320"/>
      <c r="H143" s="320">
        <f>SUM(I22,I24,I26,I28,I30,I32,I34,I36,I49,I51,I53,I55,I57,I59,I61,I63,I65,I67,I82,I84,I86,I88,I90,I92,I94,I96,I98,I100,I102,I119,I121,I123,I125,I127,I129,I131,I133,I135,I137)</f>
        <v>52</v>
      </c>
      <c r="I143" s="320"/>
      <c r="J143" s="320"/>
      <c r="K143" s="320"/>
      <c r="L143" s="6">
        <f>SUM(C143:K143)</f>
        <v>67</v>
      </c>
    </row>
    <row r="144" spans="1:12" ht="30" customHeight="1" x14ac:dyDescent="0.15">
      <c r="A144" s="325" t="s">
        <v>46</v>
      </c>
      <c r="B144" s="320"/>
      <c r="C144" s="320" t="s">
        <v>29</v>
      </c>
      <c r="D144" s="320"/>
      <c r="E144" s="320"/>
      <c r="F144" s="320"/>
      <c r="G144" s="320"/>
      <c r="H144" s="320"/>
      <c r="I144" s="320"/>
      <c r="J144" s="320"/>
      <c r="K144" s="320"/>
      <c r="L144" s="119" t="s">
        <v>34</v>
      </c>
    </row>
    <row r="145" spans="1:12" ht="30" customHeight="1" x14ac:dyDescent="0.15">
      <c r="A145" s="319"/>
      <c r="B145" s="320"/>
      <c r="C145" s="320">
        <f>SUM(I16,I43,I74,I111)</f>
        <v>13</v>
      </c>
      <c r="D145" s="320"/>
      <c r="E145" s="320"/>
      <c r="F145" s="320"/>
      <c r="G145" s="320"/>
      <c r="H145" s="320"/>
      <c r="I145" s="320"/>
      <c r="J145" s="320"/>
      <c r="K145" s="320"/>
      <c r="L145" s="119">
        <f>SUM(C145)</f>
        <v>13</v>
      </c>
    </row>
    <row r="146" spans="1:12" ht="30" customHeight="1" x14ac:dyDescent="0.15">
      <c r="A146" s="326" t="s">
        <v>24</v>
      </c>
      <c r="B146" s="327"/>
      <c r="C146" s="327" t="s">
        <v>25</v>
      </c>
      <c r="D146" s="327"/>
      <c r="E146" s="327"/>
      <c r="F146" s="329" t="s">
        <v>47</v>
      </c>
      <c r="G146" s="329"/>
      <c r="H146" s="329" t="s">
        <v>81</v>
      </c>
      <c r="I146" s="329"/>
      <c r="J146" s="329" t="s">
        <v>30</v>
      </c>
      <c r="K146" s="329"/>
      <c r="L146" s="7" t="s">
        <v>26</v>
      </c>
    </row>
    <row r="147" spans="1:12" ht="30" customHeight="1" thickBot="1" x14ac:dyDescent="0.2">
      <c r="A147" s="328"/>
      <c r="B147" s="324"/>
      <c r="C147" s="324">
        <f>SUM(L143,L145)</f>
        <v>80</v>
      </c>
      <c r="D147" s="324"/>
      <c r="E147" s="324"/>
      <c r="F147" s="324">
        <v>6</v>
      </c>
      <c r="G147" s="324"/>
      <c r="H147" s="324">
        <v>27</v>
      </c>
      <c r="I147" s="324"/>
      <c r="J147" s="324"/>
      <c r="K147" s="324"/>
      <c r="L147" s="8">
        <f>SUM(F147:K147)</f>
        <v>33</v>
      </c>
    </row>
    <row r="148" spans="1:12" ht="16.5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6.5" x14ac:dyDescent="0.15">
      <c r="A149" s="45" t="s">
        <v>41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</sheetData>
  <mergeCells count="322">
    <mergeCell ref="C147:E147"/>
    <mergeCell ref="F147:G147"/>
    <mergeCell ref="H147:I147"/>
    <mergeCell ref="J147:K147"/>
    <mergeCell ref="A144:B145"/>
    <mergeCell ref="C144:G144"/>
    <mergeCell ref="H144:K144"/>
    <mergeCell ref="C145:G145"/>
    <mergeCell ref="H145:K145"/>
    <mergeCell ref="A146:B147"/>
    <mergeCell ref="C146:E146"/>
    <mergeCell ref="F146:G146"/>
    <mergeCell ref="H146:I146"/>
    <mergeCell ref="J146:K146"/>
    <mergeCell ref="B139:E139"/>
    <mergeCell ref="A140:E140"/>
    <mergeCell ref="A141:L141"/>
    <mergeCell ref="A142:B143"/>
    <mergeCell ref="C142:G142"/>
    <mergeCell ref="H142:K142"/>
    <mergeCell ref="C143:G143"/>
    <mergeCell ref="H143:K143"/>
    <mergeCell ref="A70:A139"/>
    <mergeCell ref="F134:H134"/>
    <mergeCell ref="I134:K134"/>
    <mergeCell ref="L134:L135"/>
    <mergeCell ref="E136:E137"/>
    <mergeCell ref="F136:H136"/>
    <mergeCell ref="I136:K136"/>
    <mergeCell ref="L136:L137"/>
    <mergeCell ref="E130:E131"/>
    <mergeCell ref="F130:H130"/>
    <mergeCell ref="I130:K130"/>
    <mergeCell ref="L130:L131"/>
    <mergeCell ref="E132:E133"/>
    <mergeCell ref="F132:H132"/>
    <mergeCell ref="I132:K132"/>
    <mergeCell ref="L132:L133"/>
    <mergeCell ref="F126:H126"/>
    <mergeCell ref="I126:K126"/>
    <mergeCell ref="L126:L127"/>
    <mergeCell ref="E128:E129"/>
    <mergeCell ref="F128:H128"/>
    <mergeCell ref="I128:K128"/>
    <mergeCell ref="L128:L129"/>
    <mergeCell ref="F122:H122"/>
    <mergeCell ref="I122:K122"/>
    <mergeCell ref="L122:L123"/>
    <mergeCell ref="E124:E125"/>
    <mergeCell ref="F124:H124"/>
    <mergeCell ref="I124:K124"/>
    <mergeCell ref="L124:L125"/>
    <mergeCell ref="F112:H112"/>
    <mergeCell ref="I112:K112"/>
    <mergeCell ref="L112:L113"/>
    <mergeCell ref="E114:E115"/>
    <mergeCell ref="F118:H118"/>
    <mergeCell ref="I118:K118"/>
    <mergeCell ref="L118:L119"/>
    <mergeCell ref="E120:E121"/>
    <mergeCell ref="F120:H120"/>
    <mergeCell ref="I120:K120"/>
    <mergeCell ref="L120:L121"/>
    <mergeCell ref="F114:H114"/>
    <mergeCell ref="I114:K114"/>
    <mergeCell ref="L114:L115"/>
    <mergeCell ref="E116:E117"/>
    <mergeCell ref="F116:H116"/>
    <mergeCell ref="I116:K116"/>
    <mergeCell ref="L116:L117"/>
    <mergeCell ref="F105:H105"/>
    <mergeCell ref="I105:K105"/>
    <mergeCell ref="L105:L106"/>
    <mergeCell ref="D107:D110"/>
    <mergeCell ref="E107:E108"/>
    <mergeCell ref="F107:H107"/>
    <mergeCell ref="I107:K107"/>
    <mergeCell ref="L107:L108"/>
    <mergeCell ref="E109:E110"/>
    <mergeCell ref="F109:H109"/>
    <mergeCell ref="I109:K109"/>
    <mergeCell ref="L109:L110"/>
    <mergeCell ref="C103:E103"/>
    <mergeCell ref="B104:E104"/>
    <mergeCell ref="B105:B138"/>
    <mergeCell ref="C105:C110"/>
    <mergeCell ref="D105:D106"/>
    <mergeCell ref="E105:E106"/>
    <mergeCell ref="D118:D137"/>
    <mergeCell ref="E118:E119"/>
    <mergeCell ref="E122:E123"/>
    <mergeCell ref="E126:E127"/>
    <mergeCell ref="C111:E111"/>
    <mergeCell ref="C112:C137"/>
    <mergeCell ref="D112:D117"/>
    <mergeCell ref="E112:E113"/>
    <mergeCell ref="E134:E135"/>
    <mergeCell ref="C138:E138"/>
    <mergeCell ref="E99:E100"/>
    <mergeCell ref="F99:H99"/>
    <mergeCell ref="I99:K99"/>
    <mergeCell ref="L99:L100"/>
    <mergeCell ref="E101:E102"/>
    <mergeCell ref="F101:H101"/>
    <mergeCell ref="I101:K101"/>
    <mergeCell ref="L101:L102"/>
    <mergeCell ref="E95:E96"/>
    <mergeCell ref="F95:H95"/>
    <mergeCell ref="I95:K95"/>
    <mergeCell ref="L95:L96"/>
    <mergeCell ref="E97:E98"/>
    <mergeCell ref="F97:H97"/>
    <mergeCell ref="I97:K97"/>
    <mergeCell ref="L97:L98"/>
    <mergeCell ref="E93:E94"/>
    <mergeCell ref="F93:H93"/>
    <mergeCell ref="I93:K93"/>
    <mergeCell ref="L93:L94"/>
    <mergeCell ref="E87:E88"/>
    <mergeCell ref="F87:H87"/>
    <mergeCell ref="I87:K87"/>
    <mergeCell ref="L87:L88"/>
    <mergeCell ref="E89:E90"/>
    <mergeCell ref="F89:H89"/>
    <mergeCell ref="I89:K89"/>
    <mergeCell ref="L89:L90"/>
    <mergeCell ref="E85:E86"/>
    <mergeCell ref="F85:H85"/>
    <mergeCell ref="I85:K85"/>
    <mergeCell ref="L85:L86"/>
    <mergeCell ref="E79:E80"/>
    <mergeCell ref="F79:H79"/>
    <mergeCell ref="I79:K79"/>
    <mergeCell ref="L79:L80"/>
    <mergeCell ref="E91:E92"/>
    <mergeCell ref="F91:H91"/>
    <mergeCell ref="I91:K91"/>
    <mergeCell ref="L91:L92"/>
    <mergeCell ref="E75:E76"/>
    <mergeCell ref="F75:H75"/>
    <mergeCell ref="I75:K75"/>
    <mergeCell ref="L75:L76"/>
    <mergeCell ref="E77:E78"/>
    <mergeCell ref="F77:H77"/>
    <mergeCell ref="I77:K77"/>
    <mergeCell ref="L77:L78"/>
    <mergeCell ref="F83:H83"/>
    <mergeCell ref="I83:K83"/>
    <mergeCell ref="L83:L84"/>
    <mergeCell ref="F70:H70"/>
    <mergeCell ref="I70:K70"/>
    <mergeCell ref="L70:L71"/>
    <mergeCell ref="E72:E73"/>
    <mergeCell ref="F72:H72"/>
    <mergeCell ref="I72:K72"/>
    <mergeCell ref="L72:L73"/>
    <mergeCell ref="C68:E68"/>
    <mergeCell ref="B69:E69"/>
    <mergeCell ref="B70:B103"/>
    <mergeCell ref="C70:C73"/>
    <mergeCell ref="D70:D73"/>
    <mergeCell ref="E70:E71"/>
    <mergeCell ref="C74:E74"/>
    <mergeCell ref="C75:C102"/>
    <mergeCell ref="D75:D80"/>
    <mergeCell ref="B39:B68"/>
    <mergeCell ref="C39:C42"/>
    <mergeCell ref="D81:D102"/>
    <mergeCell ref="E81:E82"/>
    <mergeCell ref="F81:H81"/>
    <mergeCell ref="I81:K81"/>
    <mergeCell ref="L81:L82"/>
    <mergeCell ref="E83:E84"/>
    <mergeCell ref="I64:K64"/>
    <mergeCell ref="L64:L65"/>
    <mergeCell ref="E66:E67"/>
    <mergeCell ref="F66:H66"/>
    <mergeCell ref="I66:K66"/>
    <mergeCell ref="L66:L67"/>
    <mergeCell ref="E60:E61"/>
    <mergeCell ref="F60:H60"/>
    <mergeCell ref="I60:K60"/>
    <mergeCell ref="L60:L61"/>
    <mergeCell ref="E62:E63"/>
    <mergeCell ref="F62:H62"/>
    <mergeCell ref="I62:K62"/>
    <mergeCell ref="L62:L63"/>
    <mergeCell ref="I58:K58"/>
    <mergeCell ref="L58:L59"/>
    <mergeCell ref="F52:H52"/>
    <mergeCell ref="I52:K52"/>
    <mergeCell ref="L52:L53"/>
    <mergeCell ref="E54:E55"/>
    <mergeCell ref="F54:H54"/>
    <mergeCell ref="I54:K54"/>
    <mergeCell ref="L54:L55"/>
    <mergeCell ref="L48:L49"/>
    <mergeCell ref="E50:E51"/>
    <mergeCell ref="F50:H50"/>
    <mergeCell ref="I50:K50"/>
    <mergeCell ref="L50:L51"/>
    <mergeCell ref="E52:E53"/>
    <mergeCell ref="E56:E57"/>
    <mergeCell ref="F56:H56"/>
    <mergeCell ref="I56:K56"/>
    <mergeCell ref="L56:L57"/>
    <mergeCell ref="I44:K44"/>
    <mergeCell ref="L44:L45"/>
    <mergeCell ref="E46:E47"/>
    <mergeCell ref="F46:H46"/>
    <mergeCell ref="I46:K46"/>
    <mergeCell ref="L46:L47"/>
    <mergeCell ref="L39:L40"/>
    <mergeCell ref="D41:D42"/>
    <mergeCell ref="E41:E42"/>
    <mergeCell ref="F41:H41"/>
    <mergeCell ref="I41:K41"/>
    <mergeCell ref="L41:L42"/>
    <mergeCell ref="D39:D40"/>
    <mergeCell ref="E39:E40"/>
    <mergeCell ref="F39:H39"/>
    <mergeCell ref="I39:K39"/>
    <mergeCell ref="C43:E43"/>
    <mergeCell ref="C44:C67"/>
    <mergeCell ref="D44:D47"/>
    <mergeCell ref="E44:E45"/>
    <mergeCell ref="D48:D67"/>
    <mergeCell ref="E48:E49"/>
    <mergeCell ref="F48:H48"/>
    <mergeCell ref="I48:K48"/>
    <mergeCell ref="I35:K35"/>
    <mergeCell ref="L35:L36"/>
    <mergeCell ref="C37:E37"/>
    <mergeCell ref="B38:E38"/>
    <mergeCell ref="E31:E32"/>
    <mergeCell ref="F31:H31"/>
    <mergeCell ref="I31:K31"/>
    <mergeCell ref="L31:L32"/>
    <mergeCell ref="E33:E34"/>
    <mergeCell ref="F33:H33"/>
    <mergeCell ref="I33:K33"/>
    <mergeCell ref="L33:L34"/>
    <mergeCell ref="I29:K29"/>
    <mergeCell ref="L29:L30"/>
    <mergeCell ref="F23:H23"/>
    <mergeCell ref="I23:K23"/>
    <mergeCell ref="L23:L24"/>
    <mergeCell ref="E25:E26"/>
    <mergeCell ref="F25:H25"/>
    <mergeCell ref="I25:K25"/>
    <mergeCell ref="L25:L26"/>
    <mergeCell ref="I14:K14"/>
    <mergeCell ref="L14:L15"/>
    <mergeCell ref="C16:E16"/>
    <mergeCell ref="C17:C36"/>
    <mergeCell ref="D17:D20"/>
    <mergeCell ref="E17:E18"/>
    <mergeCell ref="F17:H17"/>
    <mergeCell ref="I17:K17"/>
    <mergeCell ref="L17:L18"/>
    <mergeCell ref="E19:E20"/>
    <mergeCell ref="F19:H19"/>
    <mergeCell ref="I19:K19"/>
    <mergeCell ref="L19:L20"/>
    <mergeCell ref="D21:D36"/>
    <mergeCell ref="E21:E22"/>
    <mergeCell ref="F21:H21"/>
    <mergeCell ref="I21:K21"/>
    <mergeCell ref="L21:L22"/>
    <mergeCell ref="E23:E24"/>
    <mergeCell ref="E27:E28"/>
    <mergeCell ref="F27:H27"/>
    <mergeCell ref="I27:K27"/>
    <mergeCell ref="L27:L28"/>
    <mergeCell ref="E29:E30"/>
    <mergeCell ref="I10:K10"/>
    <mergeCell ref="L10:L11"/>
    <mergeCell ref="E12:E13"/>
    <mergeCell ref="F12:H12"/>
    <mergeCell ref="I12:K12"/>
    <mergeCell ref="L12:L13"/>
    <mergeCell ref="I6:K6"/>
    <mergeCell ref="L6:L7"/>
    <mergeCell ref="E8:E9"/>
    <mergeCell ref="F8:H8"/>
    <mergeCell ref="I8:K8"/>
    <mergeCell ref="L8:L9"/>
    <mergeCell ref="A6:A69"/>
    <mergeCell ref="B6:B37"/>
    <mergeCell ref="C6:C15"/>
    <mergeCell ref="D6:D9"/>
    <mergeCell ref="E6:E7"/>
    <mergeCell ref="F6:H6"/>
    <mergeCell ref="D10:D15"/>
    <mergeCell ref="E10:E11"/>
    <mergeCell ref="F10:H10"/>
    <mergeCell ref="E14:E15"/>
    <mergeCell ref="F14:H14"/>
    <mergeCell ref="F29:H29"/>
    <mergeCell ref="E35:E36"/>
    <mergeCell ref="F35:H35"/>
    <mergeCell ref="F44:H44"/>
    <mergeCell ref="E58:E59"/>
    <mergeCell ref="F58:H58"/>
    <mergeCell ref="E64:E65"/>
    <mergeCell ref="F64:H64"/>
    <mergeCell ref="L2:L5"/>
    <mergeCell ref="F3:H3"/>
    <mergeCell ref="I3:K3"/>
    <mergeCell ref="F4:F5"/>
    <mergeCell ref="G4:H4"/>
    <mergeCell ref="I4:I5"/>
    <mergeCell ref="J4:K4"/>
    <mergeCell ref="A1:C1"/>
    <mergeCell ref="H1:K1"/>
    <mergeCell ref="A2:A5"/>
    <mergeCell ref="B2:B5"/>
    <mergeCell ref="C2:C5"/>
    <mergeCell ref="D2:D5"/>
    <mergeCell ref="E2:E5"/>
    <mergeCell ref="F2:H2"/>
    <mergeCell ref="I2:K2"/>
  </mergeCells>
  <phoneticPr fontId="6" type="noConversion"/>
  <pageMargins left="0.7" right="0.7" top="0.75" bottom="0.75" header="0.3" footer="0.3"/>
  <pageSetup paperSize="9" scale="6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9"/>
  <sheetViews>
    <sheetView zoomScale="70" zoomScaleNormal="70" workbookViewId="0">
      <selection activeCell="I19" sqref="I19:K19"/>
    </sheetView>
  </sheetViews>
  <sheetFormatPr defaultRowHeight="13.5" x14ac:dyDescent="0.15"/>
  <cols>
    <col min="12" max="12" width="23.5546875" bestFit="1" customWidth="1"/>
  </cols>
  <sheetData>
    <row r="1" spans="1:12" ht="17.25" thickBot="1" x14ac:dyDescent="0.2">
      <c r="A1" s="230" t="s">
        <v>77</v>
      </c>
      <c r="B1" s="230"/>
      <c r="C1" s="230"/>
      <c r="D1" s="4"/>
      <c r="E1" s="4"/>
      <c r="F1" s="4"/>
      <c r="G1" s="4"/>
      <c r="H1" s="231" t="s">
        <v>100</v>
      </c>
      <c r="I1" s="231"/>
      <c r="J1" s="231"/>
      <c r="K1" s="231"/>
      <c r="L1" s="5" t="s">
        <v>104</v>
      </c>
    </row>
    <row r="2" spans="1:12" x14ac:dyDescent="0.15">
      <c r="A2" s="232" t="s">
        <v>12</v>
      </c>
      <c r="B2" s="235" t="s">
        <v>13</v>
      </c>
      <c r="C2" s="236" t="s">
        <v>14</v>
      </c>
      <c r="D2" s="236" t="s">
        <v>15</v>
      </c>
      <c r="E2" s="236" t="s">
        <v>11</v>
      </c>
      <c r="F2" s="235" t="s">
        <v>37</v>
      </c>
      <c r="G2" s="235"/>
      <c r="H2" s="235"/>
      <c r="I2" s="235" t="s">
        <v>103</v>
      </c>
      <c r="J2" s="235"/>
      <c r="K2" s="235"/>
      <c r="L2" s="225" t="s">
        <v>16</v>
      </c>
    </row>
    <row r="3" spans="1:12" x14ac:dyDescent="0.15">
      <c r="A3" s="233"/>
      <c r="B3" s="228"/>
      <c r="C3" s="237"/>
      <c r="D3" s="237"/>
      <c r="E3" s="237"/>
      <c r="F3" s="228" t="s">
        <v>40</v>
      </c>
      <c r="G3" s="228"/>
      <c r="H3" s="228"/>
      <c r="I3" s="228" t="s">
        <v>40</v>
      </c>
      <c r="J3" s="228"/>
      <c r="K3" s="228"/>
      <c r="L3" s="226"/>
    </row>
    <row r="4" spans="1:12" x14ac:dyDescent="0.15">
      <c r="A4" s="233"/>
      <c r="B4" s="228"/>
      <c r="C4" s="237"/>
      <c r="D4" s="237"/>
      <c r="E4" s="237"/>
      <c r="F4" s="228" t="s">
        <v>5</v>
      </c>
      <c r="G4" s="228" t="s">
        <v>17</v>
      </c>
      <c r="H4" s="228"/>
      <c r="I4" s="228" t="s">
        <v>5</v>
      </c>
      <c r="J4" s="228" t="s">
        <v>17</v>
      </c>
      <c r="K4" s="228"/>
      <c r="L4" s="226"/>
    </row>
    <row r="5" spans="1:12" ht="14.25" thickBot="1" x14ac:dyDescent="0.2">
      <c r="A5" s="234"/>
      <c r="B5" s="229"/>
      <c r="C5" s="238"/>
      <c r="D5" s="238"/>
      <c r="E5" s="238"/>
      <c r="F5" s="229"/>
      <c r="G5" s="62" t="s">
        <v>6</v>
      </c>
      <c r="H5" s="62" t="s">
        <v>7</v>
      </c>
      <c r="I5" s="229"/>
      <c r="J5" s="62" t="s">
        <v>6</v>
      </c>
      <c r="K5" s="62" t="s">
        <v>7</v>
      </c>
      <c r="L5" s="227"/>
    </row>
    <row r="6" spans="1:12" ht="30" customHeight="1" x14ac:dyDescent="0.15">
      <c r="A6" s="239">
        <v>1</v>
      </c>
      <c r="B6" s="241">
        <v>1</v>
      </c>
      <c r="C6" s="243" t="s">
        <v>39</v>
      </c>
      <c r="D6" s="246" t="s">
        <v>18</v>
      </c>
      <c r="E6" s="241"/>
      <c r="F6" s="249" t="s">
        <v>105</v>
      </c>
      <c r="G6" s="249"/>
      <c r="H6" s="249"/>
      <c r="I6" s="241"/>
      <c r="J6" s="241"/>
      <c r="K6" s="241"/>
      <c r="L6" s="268" t="s">
        <v>158</v>
      </c>
    </row>
    <row r="7" spans="1:12" ht="30" customHeight="1" x14ac:dyDescent="0.15">
      <c r="A7" s="240"/>
      <c r="B7" s="242"/>
      <c r="C7" s="244"/>
      <c r="D7" s="247"/>
      <c r="E7" s="242"/>
      <c r="F7" s="63">
        <v>2</v>
      </c>
      <c r="G7" s="63">
        <v>1</v>
      </c>
      <c r="H7" s="63">
        <v>1</v>
      </c>
      <c r="I7" s="68"/>
      <c r="J7" s="68"/>
      <c r="K7" s="68"/>
      <c r="L7" s="262"/>
    </row>
    <row r="8" spans="1:12" ht="30" customHeight="1" x14ac:dyDescent="0.15">
      <c r="A8" s="240"/>
      <c r="B8" s="242"/>
      <c r="C8" s="244"/>
      <c r="D8" s="247"/>
      <c r="E8" s="248"/>
      <c r="F8" s="248"/>
      <c r="G8" s="248"/>
      <c r="H8" s="248"/>
      <c r="I8" s="257" t="s">
        <v>108</v>
      </c>
      <c r="J8" s="258"/>
      <c r="K8" s="259"/>
      <c r="L8" s="268" t="s">
        <v>114</v>
      </c>
    </row>
    <row r="9" spans="1:12" ht="30" customHeight="1" x14ac:dyDescent="0.15">
      <c r="A9" s="240"/>
      <c r="B9" s="242"/>
      <c r="C9" s="244"/>
      <c r="D9" s="248"/>
      <c r="E9" s="242"/>
      <c r="F9" s="68"/>
      <c r="G9" s="68"/>
      <c r="H9" s="68"/>
      <c r="I9" s="68">
        <v>3</v>
      </c>
      <c r="J9" s="68">
        <v>2</v>
      </c>
      <c r="K9" s="68">
        <v>1</v>
      </c>
      <c r="L9" s="262"/>
    </row>
    <row r="10" spans="1:12" ht="30" customHeight="1" x14ac:dyDescent="0.15">
      <c r="A10" s="240"/>
      <c r="B10" s="242"/>
      <c r="C10" s="244"/>
      <c r="D10" s="250" t="s">
        <v>19</v>
      </c>
      <c r="E10" s="242"/>
      <c r="F10" s="251" t="s">
        <v>56</v>
      </c>
      <c r="G10" s="252"/>
      <c r="H10" s="253"/>
      <c r="I10" s="260"/>
      <c r="J10" s="261"/>
      <c r="K10" s="261"/>
      <c r="L10" s="262" t="s">
        <v>110</v>
      </c>
    </row>
    <row r="11" spans="1:12" ht="30" customHeight="1" x14ac:dyDescent="0.15">
      <c r="A11" s="240"/>
      <c r="B11" s="242"/>
      <c r="C11" s="244"/>
      <c r="D11" s="247"/>
      <c r="E11" s="242"/>
      <c r="F11" s="97">
        <v>2</v>
      </c>
      <c r="G11" s="97">
        <v>2</v>
      </c>
      <c r="H11" s="97">
        <v>0</v>
      </c>
      <c r="I11" s="100"/>
      <c r="J11" s="100"/>
      <c r="K11" s="100"/>
      <c r="L11" s="262"/>
    </row>
    <row r="12" spans="1:12" ht="30" customHeight="1" x14ac:dyDescent="0.15">
      <c r="A12" s="240"/>
      <c r="B12" s="242"/>
      <c r="C12" s="244"/>
      <c r="D12" s="247"/>
      <c r="E12" s="242"/>
      <c r="F12" s="263" t="s">
        <v>88</v>
      </c>
      <c r="G12" s="264"/>
      <c r="H12" s="265"/>
      <c r="I12" s="266" t="s">
        <v>109</v>
      </c>
      <c r="J12" s="267"/>
      <c r="K12" s="267"/>
      <c r="L12" s="262" t="s">
        <v>111</v>
      </c>
    </row>
    <row r="13" spans="1:12" ht="30" customHeight="1" x14ac:dyDescent="0.15">
      <c r="A13" s="240"/>
      <c r="B13" s="242"/>
      <c r="C13" s="244"/>
      <c r="D13" s="247"/>
      <c r="E13" s="242"/>
      <c r="F13" s="97">
        <v>1</v>
      </c>
      <c r="G13" s="97">
        <v>1</v>
      </c>
      <c r="H13" s="97">
        <v>0</v>
      </c>
      <c r="I13" s="97">
        <v>1</v>
      </c>
      <c r="J13" s="97">
        <v>1</v>
      </c>
      <c r="K13" s="97">
        <v>0</v>
      </c>
      <c r="L13" s="262"/>
    </row>
    <row r="14" spans="1:12" ht="30" customHeight="1" x14ac:dyDescent="0.15">
      <c r="A14" s="240"/>
      <c r="B14" s="242"/>
      <c r="C14" s="244"/>
      <c r="D14" s="247"/>
      <c r="E14" s="250"/>
      <c r="F14" s="254"/>
      <c r="G14" s="255"/>
      <c r="H14" s="256"/>
      <c r="I14" s="269"/>
      <c r="J14" s="270"/>
      <c r="K14" s="271"/>
      <c r="L14" s="272"/>
    </row>
    <row r="15" spans="1:12" ht="30" customHeight="1" x14ac:dyDescent="0.15">
      <c r="A15" s="240"/>
      <c r="B15" s="242"/>
      <c r="C15" s="245"/>
      <c r="D15" s="248"/>
      <c r="E15" s="248"/>
      <c r="F15" s="69"/>
      <c r="G15" s="69"/>
      <c r="H15" s="69"/>
      <c r="I15" s="100"/>
      <c r="J15" s="100"/>
      <c r="K15" s="100"/>
      <c r="L15" s="273"/>
    </row>
    <row r="16" spans="1:12" ht="30" customHeight="1" x14ac:dyDescent="0.15">
      <c r="A16" s="240"/>
      <c r="B16" s="242"/>
      <c r="C16" s="274" t="s">
        <v>31</v>
      </c>
      <c r="D16" s="274"/>
      <c r="E16" s="274"/>
      <c r="F16" s="64">
        <f>SUM(F7,F9,F11,F13,F15)</f>
        <v>5</v>
      </c>
      <c r="G16" s="95">
        <f t="shared" ref="G16:K16" si="0">SUM(G7,G9,G11,G13,G15)</f>
        <v>4</v>
      </c>
      <c r="H16" s="95">
        <f t="shared" si="0"/>
        <v>1</v>
      </c>
      <c r="I16" s="95">
        <f t="shared" si="0"/>
        <v>4</v>
      </c>
      <c r="J16" s="95">
        <f t="shared" si="0"/>
        <v>3</v>
      </c>
      <c r="K16" s="95">
        <f t="shared" si="0"/>
        <v>1</v>
      </c>
      <c r="L16" s="57"/>
    </row>
    <row r="17" spans="1:12" ht="30" customHeight="1" x14ac:dyDescent="0.15">
      <c r="A17" s="240"/>
      <c r="B17" s="242"/>
      <c r="C17" s="275" t="s">
        <v>79</v>
      </c>
      <c r="D17" s="250" t="s">
        <v>32</v>
      </c>
      <c r="E17" s="242"/>
      <c r="F17" s="254" t="s">
        <v>84</v>
      </c>
      <c r="G17" s="255"/>
      <c r="H17" s="256"/>
      <c r="I17" s="251" t="s">
        <v>112</v>
      </c>
      <c r="J17" s="255"/>
      <c r="K17" s="256"/>
      <c r="L17" s="268" t="s">
        <v>113</v>
      </c>
    </row>
    <row r="18" spans="1:12" ht="30" customHeight="1" x14ac:dyDescent="0.15">
      <c r="A18" s="240"/>
      <c r="B18" s="242"/>
      <c r="C18" s="244"/>
      <c r="D18" s="276"/>
      <c r="E18" s="242"/>
      <c r="F18" s="97">
        <v>3</v>
      </c>
      <c r="G18" s="97">
        <v>2</v>
      </c>
      <c r="H18" s="97">
        <v>1</v>
      </c>
      <c r="I18" s="65">
        <v>3</v>
      </c>
      <c r="J18" s="65">
        <v>2</v>
      </c>
      <c r="K18" s="65">
        <v>1</v>
      </c>
      <c r="L18" s="268"/>
    </row>
    <row r="19" spans="1:12" ht="30" customHeight="1" x14ac:dyDescent="0.15">
      <c r="A19" s="240"/>
      <c r="B19" s="242"/>
      <c r="C19" s="244"/>
      <c r="D19" s="276"/>
      <c r="E19" s="242"/>
      <c r="F19" s="257" t="s">
        <v>89</v>
      </c>
      <c r="G19" s="258"/>
      <c r="H19" s="259"/>
      <c r="I19" s="277" t="s">
        <v>159</v>
      </c>
      <c r="J19" s="278"/>
      <c r="K19" s="279"/>
      <c r="L19" s="268" t="s">
        <v>160</v>
      </c>
    </row>
    <row r="20" spans="1:12" ht="30" customHeight="1" x14ac:dyDescent="0.15">
      <c r="A20" s="240"/>
      <c r="B20" s="242"/>
      <c r="C20" s="244"/>
      <c r="D20" s="248"/>
      <c r="E20" s="242"/>
      <c r="F20" s="96">
        <v>2</v>
      </c>
      <c r="G20" s="96">
        <v>2</v>
      </c>
      <c r="H20" s="96">
        <v>0</v>
      </c>
      <c r="I20" s="102">
        <v>3</v>
      </c>
      <c r="J20" s="102">
        <v>2</v>
      </c>
      <c r="K20" s="102">
        <v>1</v>
      </c>
      <c r="L20" s="262"/>
    </row>
    <row r="21" spans="1:12" ht="30" customHeight="1" x14ac:dyDescent="0.15">
      <c r="A21" s="240"/>
      <c r="B21" s="242"/>
      <c r="C21" s="244"/>
      <c r="D21" s="250" t="s">
        <v>19</v>
      </c>
      <c r="E21" s="242"/>
      <c r="F21" s="280" t="s">
        <v>57</v>
      </c>
      <c r="G21" s="281"/>
      <c r="H21" s="282"/>
      <c r="I21" s="283" t="s">
        <v>115</v>
      </c>
      <c r="J21" s="242"/>
      <c r="K21" s="242"/>
      <c r="L21" s="262" t="s">
        <v>156</v>
      </c>
    </row>
    <row r="22" spans="1:12" ht="30" customHeight="1" x14ac:dyDescent="0.15">
      <c r="A22" s="240"/>
      <c r="B22" s="242"/>
      <c r="C22" s="244"/>
      <c r="D22" s="247"/>
      <c r="E22" s="242"/>
      <c r="F22" s="96">
        <v>2</v>
      </c>
      <c r="G22" s="96">
        <v>1</v>
      </c>
      <c r="H22" s="96">
        <v>2</v>
      </c>
      <c r="I22" s="63">
        <v>2</v>
      </c>
      <c r="J22" s="63">
        <v>1</v>
      </c>
      <c r="K22" s="63">
        <v>1</v>
      </c>
      <c r="L22" s="262"/>
    </row>
    <row r="23" spans="1:12" ht="30" customHeight="1" x14ac:dyDescent="0.15">
      <c r="A23" s="240"/>
      <c r="B23" s="242"/>
      <c r="C23" s="244"/>
      <c r="D23" s="247"/>
      <c r="E23" s="242"/>
      <c r="F23" s="257" t="s">
        <v>58</v>
      </c>
      <c r="G23" s="258"/>
      <c r="H23" s="259"/>
      <c r="I23" s="287"/>
      <c r="J23" s="288"/>
      <c r="K23" s="289"/>
      <c r="L23" s="268" t="s">
        <v>116</v>
      </c>
    </row>
    <row r="24" spans="1:12" ht="30" customHeight="1" x14ac:dyDescent="0.15">
      <c r="A24" s="240"/>
      <c r="B24" s="242"/>
      <c r="C24" s="244"/>
      <c r="D24" s="247"/>
      <c r="E24" s="242"/>
      <c r="F24" s="96">
        <v>3</v>
      </c>
      <c r="G24" s="96">
        <v>3</v>
      </c>
      <c r="H24" s="96">
        <v>0</v>
      </c>
      <c r="I24" s="101"/>
      <c r="J24" s="101"/>
      <c r="K24" s="101"/>
      <c r="L24" s="268"/>
    </row>
    <row r="25" spans="1:12" ht="30" customHeight="1" x14ac:dyDescent="0.15">
      <c r="A25" s="240"/>
      <c r="B25" s="242"/>
      <c r="C25" s="244"/>
      <c r="D25" s="247"/>
      <c r="E25" s="242"/>
      <c r="F25" s="257" t="s">
        <v>59</v>
      </c>
      <c r="G25" s="258"/>
      <c r="H25" s="259"/>
      <c r="I25" s="257" t="s">
        <v>59</v>
      </c>
      <c r="J25" s="258"/>
      <c r="K25" s="259"/>
      <c r="L25" s="290" t="s">
        <v>117</v>
      </c>
    </row>
    <row r="26" spans="1:12" ht="30" customHeight="1" x14ac:dyDescent="0.15">
      <c r="A26" s="240"/>
      <c r="B26" s="242"/>
      <c r="C26" s="244"/>
      <c r="D26" s="247"/>
      <c r="E26" s="242"/>
      <c r="F26" s="96">
        <v>3</v>
      </c>
      <c r="G26" s="96">
        <v>1</v>
      </c>
      <c r="H26" s="96">
        <v>3</v>
      </c>
      <c r="I26" s="68">
        <v>3</v>
      </c>
      <c r="J26" s="68">
        <v>0</v>
      </c>
      <c r="K26" s="68">
        <v>3</v>
      </c>
      <c r="L26" s="291"/>
    </row>
    <row r="27" spans="1:12" ht="30" customHeight="1" x14ac:dyDescent="0.15">
      <c r="A27" s="240"/>
      <c r="B27" s="242"/>
      <c r="C27" s="244"/>
      <c r="D27" s="247"/>
      <c r="E27" s="242"/>
      <c r="F27" s="280" t="s">
        <v>60</v>
      </c>
      <c r="G27" s="281"/>
      <c r="H27" s="282"/>
      <c r="I27" s="284"/>
      <c r="J27" s="285"/>
      <c r="K27" s="286"/>
      <c r="L27" s="268" t="s">
        <v>118</v>
      </c>
    </row>
    <row r="28" spans="1:12" ht="30" customHeight="1" x14ac:dyDescent="0.15">
      <c r="A28" s="240"/>
      <c r="B28" s="242"/>
      <c r="C28" s="244"/>
      <c r="D28" s="247"/>
      <c r="E28" s="242"/>
      <c r="F28" s="96">
        <v>2</v>
      </c>
      <c r="G28" s="96">
        <v>2</v>
      </c>
      <c r="H28" s="96">
        <v>0</v>
      </c>
      <c r="I28" s="101"/>
      <c r="J28" s="101"/>
      <c r="K28" s="101"/>
      <c r="L28" s="268"/>
    </row>
    <row r="29" spans="1:12" ht="30" customHeight="1" x14ac:dyDescent="0.15">
      <c r="A29" s="240"/>
      <c r="B29" s="242"/>
      <c r="C29" s="244"/>
      <c r="D29" s="247"/>
      <c r="E29" s="242"/>
      <c r="F29" s="257" t="s">
        <v>61</v>
      </c>
      <c r="G29" s="258"/>
      <c r="H29" s="259"/>
      <c r="I29" s="284"/>
      <c r="J29" s="285"/>
      <c r="K29" s="286"/>
      <c r="L29" s="268" t="s">
        <v>119</v>
      </c>
    </row>
    <row r="30" spans="1:12" ht="30" customHeight="1" x14ac:dyDescent="0.15">
      <c r="A30" s="240"/>
      <c r="B30" s="242"/>
      <c r="C30" s="244"/>
      <c r="D30" s="247"/>
      <c r="E30" s="242"/>
      <c r="F30" s="96">
        <v>2</v>
      </c>
      <c r="G30" s="96">
        <v>3</v>
      </c>
      <c r="H30" s="96">
        <v>0</v>
      </c>
      <c r="I30" s="101"/>
      <c r="J30" s="101"/>
      <c r="K30" s="101"/>
      <c r="L30" s="268"/>
    </row>
    <row r="31" spans="1:12" ht="30" customHeight="1" x14ac:dyDescent="0.15">
      <c r="A31" s="240"/>
      <c r="B31" s="242"/>
      <c r="C31" s="244"/>
      <c r="D31" s="247"/>
      <c r="E31" s="242"/>
      <c r="F31" s="283"/>
      <c r="G31" s="242"/>
      <c r="H31" s="242"/>
      <c r="I31" s="283" t="s">
        <v>120</v>
      </c>
      <c r="J31" s="242"/>
      <c r="K31" s="242"/>
      <c r="L31" s="262" t="s">
        <v>121</v>
      </c>
    </row>
    <row r="32" spans="1:12" ht="30" customHeight="1" x14ac:dyDescent="0.15">
      <c r="A32" s="240"/>
      <c r="B32" s="242"/>
      <c r="C32" s="244"/>
      <c r="D32" s="247"/>
      <c r="E32" s="242"/>
      <c r="F32" s="68"/>
      <c r="G32" s="68"/>
      <c r="H32" s="68"/>
      <c r="I32" s="96">
        <v>2</v>
      </c>
      <c r="J32" s="96">
        <v>1</v>
      </c>
      <c r="K32" s="96">
        <v>1</v>
      </c>
      <c r="L32" s="262"/>
    </row>
    <row r="33" spans="1:12" ht="30" customHeight="1" x14ac:dyDescent="0.15">
      <c r="A33" s="240"/>
      <c r="B33" s="242"/>
      <c r="C33" s="244"/>
      <c r="D33" s="247"/>
      <c r="E33" s="242"/>
      <c r="F33" s="242"/>
      <c r="G33" s="242"/>
      <c r="H33" s="242"/>
      <c r="I33" s="280" t="s">
        <v>122</v>
      </c>
      <c r="J33" s="258"/>
      <c r="K33" s="259"/>
      <c r="L33" s="262" t="s">
        <v>92</v>
      </c>
    </row>
    <row r="34" spans="1:12" ht="30" customHeight="1" x14ac:dyDescent="0.15">
      <c r="A34" s="240"/>
      <c r="B34" s="242"/>
      <c r="C34" s="244"/>
      <c r="D34" s="247"/>
      <c r="E34" s="242"/>
      <c r="F34" s="68"/>
      <c r="G34" s="68"/>
      <c r="H34" s="68"/>
      <c r="I34" s="68">
        <v>2</v>
      </c>
      <c r="J34" s="68">
        <v>1</v>
      </c>
      <c r="K34" s="68">
        <v>1</v>
      </c>
      <c r="L34" s="262"/>
    </row>
    <row r="35" spans="1:12" ht="30" customHeight="1" x14ac:dyDescent="0.15">
      <c r="A35" s="240"/>
      <c r="B35" s="242"/>
      <c r="C35" s="244"/>
      <c r="D35" s="247"/>
      <c r="E35" s="242"/>
      <c r="F35" s="257"/>
      <c r="G35" s="258"/>
      <c r="H35" s="259"/>
      <c r="I35" s="280" t="s">
        <v>123</v>
      </c>
      <c r="J35" s="258"/>
      <c r="K35" s="259"/>
      <c r="L35" s="262" t="s">
        <v>92</v>
      </c>
    </row>
    <row r="36" spans="1:12" ht="30" customHeight="1" x14ac:dyDescent="0.15">
      <c r="A36" s="240"/>
      <c r="B36" s="242"/>
      <c r="C36" s="245"/>
      <c r="D36" s="248"/>
      <c r="E36" s="242"/>
      <c r="F36" s="68"/>
      <c r="G36" s="68"/>
      <c r="H36" s="68"/>
      <c r="I36" s="68">
        <v>2</v>
      </c>
      <c r="J36" s="68">
        <v>1</v>
      </c>
      <c r="K36" s="68">
        <v>1</v>
      </c>
      <c r="L36" s="262"/>
    </row>
    <row r="37" spans="1:12" ht="30" customHeight="1" x14ac:dyDescent="0.15">
      <c r="A37" s="240"/>
      <c r="B37" s="242"/>
      <c r="C37" s="274" t="s">
        <v>33</v>
      </c>
      <c r="D37" s="274"/>
      <c r="E37" s="274"/>
      <c r="F37" s="64">
        <f t="shared" ref="F37:K37" si="1">SUM(F36,F34,F32,F30,F28,F26,F24,F22,F20,F18)</f>
        <v>17</v>
      </c>
      <c r="G37" s="74">
        <f t="shared" si="1"/>
        <v>14</v>
      </c>
      <c r="H37" s="74">
        <f t="shared" si="1"/>
        <v>6</v>
      </c>
      <c r="I37" s="64">
        <f t="shared" si="1"/>
        <v>17</v>
      </c>
      <c r="J37" s="74">
        <f t="shared" si="1"/>
        <v>8</v>
      </c>
      <c r="K37" s="74">
        <f t="shared" si="1"/>
        <v>9</v>
      </c>
      <c r="L37" s="57"/>
    </row>
    <row r="38" spans="1:12" ht="30" customHeight="1" x14ac:dyDescent="0.15">
      <c r="A38" s="240"/>
      <c r="B38" s="292" t="s">
        <v>27</v>
      </c>
      <c r="C38" s="292"/>
      <c r="D38" s="292"/>
      <c r="E38" s="292"/>
      <c r="F38" s="66">
        <f t="shared" ref="F38:K38" si="2">SUM(F37,F16)</f>
        <v>22</v>
      </c>
      <c r="G38" s="75">
        <f t="shared" si="2"/>
        <v>18</v>
      </c>
      <c r="H38" s="75">
        <f t="shared" si="2"/>
        <v>7</v>
      </c>
      <c r="I38" s="66">
        <f t="shared" si="2"/>
        <v>21</v>
      </c>
      <c r="J38" s="75">
        <f t="shared" si="2"/>
        <v>11</v>
      </c>
      <c r="K38" s="75">
        <f t="shared" si="2"/>
        <v>10</v>
      </c>
      <c r="L38" s="56"/>
    </row>
    <row r="39" spans="1:12" ht="30" customHeight="1" x14ac:dyDescent="0.15">
      <c r="A39" s="240"/>
      <c r="B39" s="242">
        <v>2</v>
      </c>
      <c r="C39" s="283" t="s">
        <v>39</v>
      </c>
      <c r="D39" s="242" t="s">
        <v>18</v>
      </c>
      <c r="E39" s="242"/>
      <c r="F39" s="283"/>
      <c r="G39" s="283"/>
      <c r="H39" s="283"/>
      <c r="I39" s="283" t="s">
        <v>137</v>
      </c>
      <c r="J39" s="242"/>
      <c r="K39" s="242"/>
      <c r="L39" s="268" t="s">
        <v>119</v>
      </c>
    </row>
    <row r="40" spans="1:12" ht="30" customHeight="1" x14ac:dyDescent="0.15">
      <c r="A40" s="240"/>
      <c r="B40" s="242"/>
      <c r="C40" s="283"/>
      <c r="D40" s="242"/>
      <c r="E40" s="242"/>
      <c r="F40" s="63"/>
      <c r="G40" s="63"/>
      <c r="H40" s="63"/>
      <c r="I40" s="99">
        <v>2</v>
      </c>
      <c r="J40" s="99">
        <v>1</v>
      </c>
      <c r="K40" s="99">
        <v>1</v>
      </c>
      <c r="L40" s="268"/>
    </row>
    <row r="41" spans="1:12" ht="30" customHeight="1" x14ac:dyDescent="0.15">
      <c r="A41" s="240"/>
      <c r="B41" s="242"/>
      <c r="C41" s="283"/>
      <c r="D41" s="242" t="s">
        <v>19</v>
      </c>
      <c r="E41" s="242"/>
      <c r="F41" s="251" t="s">
        <v>90</v>
      </c>
      <c r="G41" s="252"/>
      <c r="H41" s="253"/>
      <c r="I41" s="299"/>
      <c r="J41" s="300"/>
      <c r="K41" s="301"/>
      <c r="L41" s="302" t="s">
        <v>54</v>
      </c>
    </row>
    <row r="42" spans="1:12" ht="30" customHeight="1" x14ac:dyDescent="0.15">
      <c r="A42" s="240"/>
      <c r="B42" s="242"/>
      <c r="C42" s="283"/>
      <c r="D42" s="242"/>
      <c r="E42" s="242"/>
      <c r="F42" s="97">
        <v>1</v>
      </c>
      <c r="G42" s="97">
        <v>1</v>
      </c>
      <c r="H42" s="97">
        <v>0</v>
      </c>
      <c r="I42" s="100"/>
      <c r="J42" s="100"/>
      <c r="K42" s="100"/>
      <c r="L42" s="302"/>
    </row>
    <row r="43" spans="1:12" ht="30" customHeight="1" x14ac:dyDescent="0.15">
      <c r="A43" s="240"/>
      <c r="B43" s="242"/>
      <c r="C43" s="274" t="s">
        <v>31</v>
      </c>
      <c r="D43" s="274"/>
      <c r="E43" s="274"/>
      <c r="F43" s="64">
        <f>SUM(F40,F42)</f>
        <v>1</v>
      </c>
      <c r="G43" s="95">
        <f t="shared" ref="G43:K43" si="3">SUM(G40,G42)</f>
        <v>1</v>
      </c>
      <c r="H43" s="95">
        <f t="shared" si="3"/>
        <v>0</v>
      </c>
      <c r="I43" s="95">
        <f t="shared" si="3"/>
        <v>2</v>
      </c>
      <c r="J43" s="95">
        <f t="shared" si="3"/>
        <v>1</v>
      </c>
      <c r="K43" s="95">
        <f t="shared" si="3"/>
        <v>1</v>
      </c>
      <c r="L43" s="55"/>
    </row>
    <row r="44" spans="1:12" ht="30" customHeight="1" x14ac:dyDescent="0.15">
      <c r="A44" s="240"/>
      <c r="B44" s="242"/>
      <c r="C44" s="275" t="s">
        <v>80</v>
      </c>
      <c r="D44" s="303" t="s">
        <v>32</v>
      </c>
      <c r="E44" s="242"/>
      <c r="F44" s="257" t="s">
        <v>66</v>
      </c>
      <c r="G44" s="258"/>
      <c r="H44" s="259"/>
      <c r="I44" s="284"/>
      <c r="J44" s="285"/>
      <c r="K44" s="286"/>
      <c r="L44" s="293" t="s">
        <v>126</v>
      </c>
    </row>
    <row r="45" spans="1:12" ht="30" customHeight="1" x14ac:dyDescent="0.15">
      <c r="A45" s="240"/>
      <c r="B45" s="242"/>
      <c r="C45" s="244"/>
      <c r="D45" s="304"/>
      <c r="E45" s="242"/>
      <c r="F45" s="96">
        <v>2</v>
      </c>
      <c r="G45" s="96">
        <v>2</v>
      </c>
      <c r="H45" s="96">
        <v>0</v>
      </c>
      <c r="I45" s="101"/>
      <c r="J45" s="101"/>
      <c r="K45" s="101"/>
      <c r="L45" s="294"/>
    </row>
    <row r="46" spans="1:12" ht="30" customHeight="1" x14ac:dyDescent="0.15">
      <c r="A46" s="240"/>
      <c r="B46" s="242"/>
      <c r="C46" s="244"/>
      <c r="D46" s="304"/>
      <c r="E46" s="295"/>
      <c r="F46" s="331"/>
      <c r="G46" s="332"/>
      <c r="H46" s="333"/>
      <c r="I46" s="297" t="s">
        <v>124</v>
      </c>
      <c r="J46" s="298"/>
      <c r="K46" s="298"/>
      <c r="L46" s="293" t="s">
        <v>125</v>
      </c>
    </row>
    <row r="47" spans="1:12" ht="30" customHeight="1" x14ac:dyDescent="0.15">
      <c r="A47" s="240"/>
      <c r="B47" s="242"/>
      <c r="C47" s="244"/>
      <c r="D47" s="305"/>
      <c r="E47" s="296"/>
      <c r="F47" s="103"/>
      <c r="G47" s="103"/>
      <c r="H47" s="103"/>
      <c r="I47" s="102">
        <v>3</v>
      </c>
      <c r="J47" s="102">
        <v>2</v>
      </c>
      <c r="K47" s="102">
        <v>1</v>
      </c>
      <c r="L47" s="294"/>
    </row>
    <row r="48" spans="1:12" ht="30" customHeight="1" x14ac:dyDescent="0.15">
      <c r="A48" s="240"/>
      <c r="B48" s="242"/>
      <c r="C48" s="244"/>
      <c r="D48" s="250" t="s">
        <v>19</v>
      </c>
      <c r="E48" s="242"/>
      <c r="F48" s="280" t="s">
        <v>62</v>
      </c>
      <c r="G48" s="281"/>
      <c r="H48" s="282"/>
      <c r="I48" s="287"/>
      <c r="J48" s="288"/>
      <c r="K48" s="289"/>
      <c r="L48" s="293" t="s">
        <v>127</v>
      </c>
    </row>
    <row r="49" spans="1:12" ht="30" customHeight="1" x14ac:dyDescent="0.15">
      <c r="A49" s="240"/>
      <c r="B49" s="242"/>
      <c r="C49" s="244"/>
      <c r="D49" s="247"/>
      <c r="E49" s="242"/>
      <c r="F49" s="96">
        <v>2</v>
      </c>
      <c r="G49" s="96">
        <v>1</v>
      </c>
      <c r="H49" s="96">
        <v>2</v>
      </c>
      <c r="I49" s="101"/>
      <c r="J49" s="101"/>
      <c r="K49" s="101"/>
      <c r="L49" s="294"/>
    </row>
    <row r="50" spans="1:12" ht="30" customHeight="1" x14ac:dyDescent="0.15">
      <c r="A50" s="240"/>
      <c r="B50" s="242"/>
      <c r="C50" s="244"/>
      <c r="D50" s="247"/>
      <c r="E50" s="242"/>
      <c r="F50" s="257" t="s">
        <v>63</v>
      </c>
      <c r="G50" s="258"/>
      <c r="H50" s="259"/>
      <c r="I50" s="257" t="s">
        <v>157</v>
      </c>
      <c r="J50" s="258"/>
      <c r="K50" s="259"/>
      <c r="L50" s="306" t="s">
        <v>113</v>
      </c>
    </row>
    <row r="51" spans="1:12" ht="30" customHeight="1" x14ac:dyDescent="0.15">
      <c r="A51" s="240"/>
      <c r="B51" s="242"/>
      <c r="C51" s="244"/>
      <c r="D51" s="247"/>
      <c r="E51" s="242"/>
      <c r="F51" s="96">
        <v>3</v>
      </c>
      <c r="G51" s="96">
        <v>2</v>
      </c>
      <c r="H51" s="96">
        <v>1</v>
      </c>
      <c r="I51" s="68">
        <v>3</v>
      </c>
      <c r="J51" s="68">
        <v>2</v>
      </c>
      <c r="K51" s="68">
        <v>1</v>
      </c>
      <c r="L51" s="302"/>
    </row>
    <row r="52" spans="1:12" ht="30" customHeight="1" x14ac:dyDescent="0.15">
      <c r="A52" s="240"/>
      <c r="B52" s="242"/>
      <c r="C52" s="244"/>
      <c r="D52" s="247"/>
      <c r="E52" s="242"/>
      <c r="F52" s="257" t="s">
        <v>64</v>
      </c>
      <c r="G52" s="258"/>
      <c r="H52" s="259"/>
      <c r="I52" s="280" t="s">
        <v>128</v>
      </c>
      <c r="J52" s="258"/>
      <c r="K52" s="259"/>
      <c r="L52" s="306" t="s">
        <v>129</v>
      </c>
    </row>
    <row r="53" spans="1:12" ht="30" customHeight="1" x14ac:dyDescent="0.15">
      <c r="A53" s="240"/>
      <c r="B53" s="242"/>
      <c r="C53" s="244"/>
      <c r="D53" s="247"/>
      <c r="E53" s="242"/>
      <c r="F53" s="96">
        <v>3</v>
      </c>
      <c r="G53" s="96">
        <v>2</v>
      </c>
      <c r="H53" s="96">
        <v>1</v>
      </c>
      <c r="I53" s="68">
        <v>3</v>
      </c>
      <c r="J53" s="68">
        <v>2</v>
      </c>
      <c r="K53" s="68">
        <v>1</v>
      </c>
      <c r="L53" s="302"/>
    </row>
    <row r="54" spans="1:12" ht="30" customHeight="1" x14ac:dyDescent="0.15">
      <c r="A54" s="240"/>
      <c r="B54" s="242"/>
      <c r="C54" s="244"/>
      <c r="D54" s="247"/>
      <c r="E54" s="242"/>
      <c r="F54" s="257" t="s">
        <v>65</v>
      </c>
      <c r="G54" s="258"/>
      <c r="H54" s="259"/>
      <c r="I54" s="284"/>
      <c r="J54" s="285"/>
      <c r="K54" s="286"/>
      <c r="L54" s="307" t="s">
        <v>130</v>
      </c>
    </row>
    <row r="55" spans="1:12" ht="30" customHeight="1" x14ac:dyDescent="0.15">
      <c r="A55" s="240"/>
      <c r="B55" s="242"/>
      <c r="C55" s="244"/>
      <c r="D55" s="247"/>
      <c r="E55" s="242"/>
      <c r="F55" s="96">
        <v>3</v>
      </c>
      <c r="G55" s="96">
        <v>3</v>
      </c>
      <c r="H55" s="96">
        <v>0</v>
      </c>
      <c r="I55" s="101"/>
      <c r="J55" s="101"/>
      <c r="K55" s="101"/>
      <c r="L55" s="307"/>
    </row>
    <row r="56" spans="1:12" ht="30" customHeight="1" x14ac:dyDescent="0.15">
      <c r="A56" s="240"/>
      <c r="B56" s="242"/>
      <c r="C56" s="244"/>
      <c r="D56" s="247"/>
      <c r="E56" s="242"/>
      <c r="F56" s="280" t="s">
        <v>67</v>
      </c>
      <c r="G56" s="281"/>
      <c r="H56" s="282"/>
      <c r="I56" s="280" t="s">
        <v>131</v>
      </c>
      <c r="J56" s="281"/>
      <c r="K56" s="282"/>
      <c r="L56" s="302" t="s">
        <v>132</v>
      </c>
    </row>
    <row r="57" spans="1:12" ht="30" customHeight="1" x14ac:dyDescent="0.15">
      <c r="A57" s="240"/>
      <c r="B57" s="242"/>
      <c r="C57" s="244"/>
      <c r="D57" s="247"/>
      <c r="E57" s="242"/>
      <c r="F57" s="96">
        <v>2</v>
      </c>
      <c r="G57" s="96">
        <v>0</v>
      </c>
      <c r="H57" s="96">
        <v>3</v>
      </c>
      <c r="I57" s="63">
        <v>2</v>
      </c>
      <c r="J57" s="63">
        <v>0</v>
      </c>
      <c r="K57" s="63">
        <v>2</v>
      </c>
      <c r="L57" s="302"/>
    </row>
    <row r="58" spans="1:12" ht="30" customHeight="1" x14ac:dyDescent="0.15">
      <c r="A58" s="240"/>
      <c r="B58" s="242"/>
      <c r="C58" s="244"/>
      <c r="D58" s="247"/>
      <c r="E58" s="242"/>
      <c r="F58" s="257" t="s">
        <v>68</v>
      </c>
      <c r="G58" s="258"/>
      <c r="H58" s="259"/>
      <c r="I58" s="257" t="s">
        <v>133</v>
      </c>
      <c r="J58" s="258"/>
      <c r="K58" s="259"/>
      <c r="L58" s="302" t="s">
        <v>134</v>
      </c>
    </row>
    <row r="59" spans="1:12" ht="30" customHeight="1" x14ac:dyDescent="0.15">
      <c r="A59" s="240"/>
      <c r="B59" s="242"/>
      <c r="C59" s="244"/>
      <c r="D59" s="247"/>
      <c r="E59" s="242"/>
      <c r="F59" s="96">
        <v>3</v>
      </c>
      <c r="G59" s="96">
        <v>1</v>
      </c>
      <c r="H59" s="96">
        <v>3</v>
      </c>
      <c r="I59" s="68">
        <v>3</v>
      </c>
      <c r="J59" s="68">
        <v>0</v>
      </c>
      <c r="K59" s="68">
        <v>3</v>
      </c>
      <c r="L59" s="302"/>
    </row>
    <row r="60" spans="1:12" ht="30" customHeight="1" x14ac:dyDescent="0.15">
      <c r="A60" s="240"/>
      <c r="B60" s="242"/>
      <c r="C60" s="244"/>
      <c r="D60" s="247"/>
      <c r="E60" s="242"/>
      <c r="F60" s="280" t="s">
        <v>69</v>
      </c>
      <c r="G60" s="281"/>
      <c r="H60" s="282"/>
      <c r="I60" s="283" t="s">
        <v>135</v>
      </c>
      <c r="J60" s="242"/>
      <c r="K60" s="242"/>
      <c r="L60" s="306" t="s">
        <v>113</v>
      </c>
    </row>
    <row r="61" spans="1:12" ht="30" customHeight="1" x14ac:dyDescent="0.15">
      <c r="A61" s="240"/>
      <c r="B61" s="242"/>
      <c r="C61" s="244"/>
      <c r="D61" s="247"/>
      <c r="E61" s="242"/>
      <c r="F61" s="96">
        <v>2</v>
      </c>
      <c r="G61" s="96">
        <v>2</v>
      </c>
      <c r="H61" s="96">
        <v>0</v>
      </c>
      <c r="I61" s="68">
        <v>2</v>
      </c>
      <c r="J61" s="68">
        <v>1</v>
      </c>
      <c r="K61" s="68">
        <v>1</v>
      </c>
      <c r="L61" s="306"/>
    </row>
    <row r="62" spans="1:12" ht="30" customHeight="1" x14ac:dyDescent="0.15">
      <c r="A62" s="240"/>
      <c r="B62" s="242"/>
      <c r="C62" s="244"/>
      <c r="D62" s="247"/>
      <c r="E62" s="242"/>
      <c r="F62" s="242" t="s">
        <v>97</v>
      </c>
      <c r="G62" s="242"/>
      <c r="H62" s="242"/>
      <c r="I62" s="242" t="s">
        <v>136</v>
      </c>
      <c r="J62" s="242"/>
      <c r="K62" s="242"/>
      <c r="L62" s="302"/>
    </row>
    <row r="63" spans="1:12" ht="30" customHeight="1" x14ac:dyDescent="0.15">
      <c r="A63" s="240"/>
      <c r="B63" s="242"/>
      <c r="C63" s="244"/>
      <c r="D63" s="247"/>
      <c r="E63" s="242"/>
      <c r="F63" s="96">
        <v>3</v>
      </c>
      <c r="G63" s="96">
        <v>2</v>
      </c>
      <c r="H63" s="96">
        <v>1</v>
      </c>
      <c r="I63" s="96">
        <v>3</v>
      </c>
      <c r="J63" s="96">
        <v>1</v>
      </c>
      <c r="K63" s="96">
        <v>2</v>
      </c>
      <c r="L63" s="302"/>
    </row>
    <row r="64" spans="1:12" ht="30" customHeight="1" x14ac:dyDescent="0.15">
      <c r="A64" s="240"/>
      <c r="B64" s="242"/>
      <c r="C64" s="244"/>
      <c r="D64" s="247"/>
      <c r="E64" s="242"/>
      <c r="F64" s="242"/>
      <c r="G64" s="242"/>
      <c r="H64" s="242"/>
      <c r="I64" s="283"/>
      <c r="J64" s="242"/>
      <c r="K64" s="242"/>
      <c r="L64" s="268"/>
    </row>
    <row r="65" spans="1:12" ht="30" customHeight="1" x14ac:dyDescent="0.15">
      <c r="A65" s="240"/>
      <c r="B65" s="242"/>
      <c r="C65" s="244"/>
      <c r="D65" s="247"/>
      <c r="E65" s="242"/>
      <c r="F65" s="68"/>
      <c r="G65" s="68"/>
      <c r="H65" s="68"/>
      <c r="I65" s="68"/>
      <c r="J65" s="68"/>
      <c r="K65" s="68"/>
      <c r="L65" s="268"/>
    </row>
    <row r="66" spans="1:12" ht="30" customHeight="1" x14ac:dyDescent="0.15">
      <c r="A66" s="240"/>
      <c r="B66" s="242"/>
      <c r="C66" s="244"/>
      <c r="D66" s="247"/>
      <c r="E66" s="242"/>
      <c r="F66" s="242"/>
      <c r="G66" s="242"/>
      <c r="H66" s="242"/>
      <c r="I66" s="297"/>
      <c r="J66" s="298"/>
      <c r="K66" s="298"/>
      <c r="L66" s="293"/>
    </row>
    <row r="67" spans="1:12" ht="30" customHeight="1" x14ac:dyDescent="0.15">
      <c r="A67" s="240"/>
      <c r="B67" s="242"/>
      <c r="C67" s="245"/>
      <c r="D67" s="248"/>
      <c r="E67" s="242"/>
      <c r="F67" s="68"/>
      <c r="G67" s="68"/>
      <c r="H67" s="68"/>
      <c r="I67" s="102"/>
      <c r="J67" s="102"/>
      <c r="K67" s="102"/>
      <c r="L67" s="294"/>
    </row>
    <row r="68" spans="1:12" ht="30" customHeight="1" x14ac:dyDescent="0.15">
      <c r="A68" s="240"/>
      <c r="B68" s="242"/>
      <c r="C68" s="274" t="s">
        <v>33</v>
      </c>
      <c r="D68" s="274"/>
      <c r="E68" s="274"/>
      <c r="F68" s="64">
        <f>SUM(F45,F47,F49,F51,F53,F55,F57,F59,F61,F63,F65,F67)</f>
        <v>23</v>
      </c>
      <c r="G68" s="95">
        <f t="shared" ref="G68:K68" si="4">SUM(G45,G47,G49,G51,G53,G55,G57,G59,G61,G63,G65,G67)</f>
        <v>15</v>
      </c>
      <c r="H68" s="95">
        <f t="shared" si="4"/>
        <v>11</v>
      </c>
      <c r="I68" s="95">
        <f t="shared" si="4"/>
        <v>19</v>
      </c>
      <c r="J68" s="95">
        <f t="shared" si="4"/>
        <v>8</v>
      </c>
      <c r="K68" s="95">
        <f t="shared" si="4"/>
        <v>11</v>
      </c>
      <c r="L68" s="55"/>
    </row>
    <row r="69" spans="1:12" ht="30" customHeight="1" x14ac:dyDescent="0.15">
      <c r="A69" s="240"/>
      <c r="B69" s="292" t="s">
        <v>27</v>
      </c>
      <c r="C69" s="292"/>
      <c r="D69" s="292"/>
      <c r="E69" s="292"/>
      <c r="F69" s="66">
        <f>SUM(F68,F43)</f>
        <v>24</v>
      </c>
      <c r="G69" s="75">
        <f t="shared" ref="G69:H69" si="5">SUM(G68,G43)</f>
        <v>16</v>
      </c>
      <c r="H69" s="75">
        <f t="shared" si="5"/>
        <v>11</v>
      </c>
      <c r="I69" s="66">
        <f>SUM(I68,I43)</f>
        <v>21</v>
      </c>
      <c r="J69" s="75">
        <f t="shared" ref="J69:K69" si="6">SUM(J68,J43)</f>
        <v>9</v>
      </c>
      <c r="K69" s="75">
        <f t="shared" si="6"/>
        <v>12</v>
      </c>
      <c r="L69" s="56"/>
    </row>
    <row r="70" spans="1:12" ht="30" customHeight="1" x14ac:dyDescent="0.15">
      <c r="A70" s="240">
        <v>2</v>
      </c>
      <c r="B70" s="242">
        <v>1</v>
      </c>
      <c r="C70" s="283" t="s">
        <v>39</v>
      </c>
      <c r="D70" s="250" t="s">
        <v>19</v>
      </c>
      <c r="E70" s="242"/>
      <c r="F70" s="283"/>
      <c r="G70" s="242"/>
      <c r="H70" s="242"/>
      <c r="I70" s="283" t="s">
        <v>138</v>
      </c>
      <c r="J70" s="242"/>
      <c r="K70" s="242"/>
      <c r="L70" s="262" t="s">
        <v>139</v>
      </c>
    </row>
    <row r="71" spans="1:12" ht="30" customHeight="1" x14ac:dyDescent="0.15">
      <c r="A71" s="240"/>
      <c r="B71" s="242"/>
      <c r="C71" s="242"/>
      <c r="D71" s="247"/>
      <c r="E71" s="242"/>
      <c r="F71" s="63"/>
      <c r="G71" s="63"/>
      <c r="H71" s="63"/>
      <c r="I71" s="96">
        <v>2</v>
      </c>
      <c r="J71" s="96">
        <v>2</v>
      </c>
      <c r="K71" s="96">
        <v>0</v>
      </c>
      <c r="L71" s="262"/>
    </row>
    <row r="72" spans="1:12" ht="30" customHeight="1" x14ac:dyDescent="0.15">
      <c r="A72" s="240"/>
      <c r="B72" s="242"/>
      <c r="C72" s="242"/>
      <c r="D72" s="247"/>
      <c r="E72" s="242"/>
      <c r="F72" s="267"/>
      <c r="G72" s="267"/>
      <c r="H72" s="267"/>
      <c r="I72" s="266" t="s">
        <v>161</v>
      </c>
      <c r="J72" s="267"/>
      <c r="K72" s="267"/>
      <c r="L72" s="262" t="s">
        <v>140</v>
      </c>
    </row>
    <row r="73" spans="1:12" ht="30" customHeight="1" x14ac:dyDescent="0.15">
      <c r="A73" s="240"/>
      <c r="B73" s="242"/>
      <c r="C73" s="242"/>
      <c r="D73" s="248"/>
      <c r="E73" s="242"/>
      <c r="F73" s="65"/>
      <c r="G73" s="65"/>
      <c r="H73" s="65"/>
      <c r="I73" s="65">
        <v>2</v>
      </c>
      <c r="J73" s="65">
        <v>2</v>
      </c>
      <c r="K73" s="65">
        <v>0</v>
      </c>
      <c r="L73" s="262"/>
    </row>
    <row r="74" spans="1:12" ht="30" customHeight="1" x14ac:dyDescent="0.15">
      <c r="A74" s="240"/>
      <c r="B74" s="242"/>
      <c r="C74" s="274" t="s">
        <v>31</v>
      </c>
      <c r="D74" s="274"/>
      <c r="E74" s="274"/>
      <c r="F74" s="64">
        <f>SUM(F71,F73)</f>
        <v>0</v>
      </c>
      <c r="G74" s="95">
        <f t="shared" ref="G74:K74" si="7">SUM(G71,G73)</f>
        <v>0</v>
      </c>
      <c r="H74" s="95">
        <f t="shared" si="7"/>
        <v>0</v>
      </c>
      <c r="I74" s="95">
        <f t="shared" si="7"/>
        <v>4</v>
      </c>
      <c r="J74" s="95">
        <f t="shared" si="7"/>
        <v>4</v>
      </c>
      <c r="K74" s="95">
        <f t="shared" si="7"/>
        <v>0</v>
      </c>
      <c r="L74" s="57"/>
    </row>
    <row r="75" spans="1:12" ht="30" customHeight="1" x14ac:dyDescent="0.15">
      <c r="A75" s="240"/>
      <c r="B75" s="242"/>
      <c r="C75" s="275" t="s">
        <v>79</v>
      </c>
      <c r="D75" s="250" t="s">
        <v>32</v>
      </c>
      <c r="E75" s="242"/>
      <c r="F75" s="257" t="s">
        <v>91</v>
      </c>
      <c r="G75" s="258"/>
      <c r="H75" s="259"/>
      <c r="I75" s="284"/>
      <c r="J75" s="285"/>
      <c r="K75" s="286"/>
      <c r="L75" s="268" t="s">
        <v>141</v>
      </c>
    </row>
    <row r="76" spans="1:12" ht="30" customHeight="1" x14ac:dyDescent="0.15">
      <c r="A76" s="240"/>
      <c r="B76" s="242"/>
      <c r="C76" s="244"/>
      <c r="D76" s="247"/>
      <c r="E76" s="242"/>
      <c r="F76" s="96">
        <v>2</v>
      </c>
      <c r="G76" s="96">
        <v>2</v>
      </c>
      <c r="H76" s="96">
        <v>0</v>
      </c>
      <c r="I76" s="101"/>
      <c r="J76" s="101"/>
      <c r="K76" s="101"/>
      <c r="L76" s="268"/>
    </row>
    <row r="77" spans="1:12" ht="30" customHeight="1" x14ac:dyDescent="0.15">
      <c r="A77" s="240"/>
      <c r="B77" s="242"/>
      <c r="C77" s="244"/>
      <c r="D77" s="247"/>
      <c r="E77" s="250"/>
      <c r="F77" s="330"/>
      <c r="G77" s="330"/>
      <c r="H77" s="330"/>
      <c r="I77" s="280"/>
      <c r="J77" s="258"/>
      <c r="K77" s="259"/>
      <c r="L77" s="268"/>
    </row>
    <row r="78" spans="1:12" ht="30" customHeight="1" x14ac:dyDescent="0.15">
      <c r="A78" s="240"/>
      <c r="B78" s="242"/>
      <c r="C78" s="244"/>
      <c r="D78" s="247"/>
      <c r="E78" s="248"/>
      <c r="F78" s="72"/>
      <c r="G78" s="72"/>
      <c r="H78" s="72"/>
      <c r="I78" s="72"/>
      <c r="J78" s="72"/>
      <c r="K78" s="72"/>
      <c r="L78" s="262"/>
    </row>
    <row r="79" spans="1:12" ht="30" customHeight="1" x14ac:dyDescent="0.15">
      <c r="A79" s="240"/>
      <c r="B79" s="242"/>
      <c r="C79" s="244"/>
      <c r="D79" s="247"/>
      <c r="E79" s="250"/>
      <c r="F79" s="242"/>
      <c r="G79" s="242"/>
      <c r="H79" s="242"/>
      <c r="I79" s="280" t="s">
        <v>142</v>
      </c>
      <c r="J79" s="258"/>
      <c r="K79" s="259"/>
      <c r="L79" s="268" t="s">
        <v>143</v>
      </c>
    </row>
    <row r="80" spans="1:12" ht="30" customHeight="1" x14ac:dyDescent="0.15">
      <c r="A80" s="240"/>
      <c r="B80" s="242"/>
      <c r="C80" s="244"/>
      <c r="D80" s="248"/>
      <c r="E80" s="248"/>
      <c r="F80" s="72"/>
      <c r="G80" s="72"/>
      <c r="H80" s="72"/>
      <c r="I80" s="96">
        <v>3</v>
      </c>
      <c r="J80" s="96">
        <v>2</v>
      </c>
      <c r="K80" s="96">
        <v>1</v>
      </c>
      <c r="L80" s="268"/>
    </row>
    <row r="81" spans="1:12" ht="30" customHeight="1" x14ac:dyDescent="0.15">
      <c r="A81" s="240"/>
      <c r="B81" s="242"/>
      <c r="C81" s="244"/>
      <c r="D81" s="250" t="s">
        <v>19</v>
      </c>
      <c r="E81" s="242"/>
      <c r="F81" s="257" t="s">
        <v>70</v>
      </c>
      <c r="G81" s="258"/>
      <c r="H81" s="259"/>
      <c r="I81" s="257" t="s">
        <v>144</v>
      </c>
      <c r="J81" s="258"/>
      <c r="K81" s="259"/>
      <c r="L81" s="262" t="s">
        <v>113</v>
      </c>
    </row>
    <row r="82" spans="1:12" ht="30" customHeight="1" x14ac:dyDescent="0.15">
      <c r="A82" s="240"/>
      <c r="B82" s="242"/>
      <c r="C82" s="244"/>
      <c r="D82" s="247"/>
      <c r="E82" s="242"/>
      <c r="F82" s="96">
        <v>3</v>
      </c>
      <c r="G82" s="96">
        <v>2</v>
      </c>
      <c r="H82" s="96">
        <v>1</v>
      </c>
      <c r="I82" s="96">
        <v>3</v>
      </c>
      <c r="J82" s="96">
        <v>2</v>
      </c>
      <c r="K82" s="96">
        <v>1</v>
      </c>
      <c r="L82" s="262"/>
    </row>
    <row r="83" spans="1:12" ht="30" customHeight="1" x14ac:dyDescent="0.15">
      <c r="A83" s="240"/>
      <c r="B83" s="242"/>
      <c r="C83" s="244"/>
      <c r="D83" s="247"/>
      <c r="E83" s="242"/>
      <c r="F83" s="280" t="s">
        <v>71</v>
      </c>
      <c r="G83" s="281"/>
      <c r="H83" s="282"/>
      <c r="I83" s="280" t="s">
        <v>145</v>
      </c>
      <c r="J83" s="281"/>
      <c r="K83" s="282"/>
      <c r="L83" s="262" t="s">
        <v>113</v>
      </c>
    </row>
    <row r="84" spans="1:12" ht="30" customHeight="1" x14ac:dyDescent="0.15">
      <c r="A84" s="240"/>
      <c r="B84" s="242"/>
      <c r="C84" s="244"/>
      <c r="D84" s="247"/>
      <c r="E84" s="242"/>
      <c r="F84" s="96">
        <v>3</v>
      </c>
      <c r="G84" s="96">
        <v>2</v>
      </c>
      <c r="H84" s="96">
        <v>1</v>
      </c>
      <c r="I84" s="96">
        <v>3</v>
      </c>
      <c r="J84" s="96">
        <v>2</v>
      </c>
      <c r="K84" s="96">
        <v>1</v>
      </c>
      <c r="L84" s="262"/>
    </row>
    <row r="85" spans="1:12" ht="30" customHeight="1" x14ac:dyDescent="0.15">
      <c r="A85" s="240"/>
      <c r="B85" s="242"/>
      <c r="C85" s="244"/>
      <c r="D85" s="247"/>
      <c r="E85" s="242"/>
      <c r="F85" s="257" t="s">
        <v>72</v>
      </c>
      <c r="G85" s="258"/>
      <c r="H85" s="259"/>
      <c r="I85" s="287"/>
      <c r="J85" s="285"/>
      <c r="K85" s="286"/>
      <c r="L85" s="268" t="s">
        <v>143</v>
      </c>
    </row>
    <row r="86" spans="1:12" ht="30" customHeight="1" x14ac:dyDescent="0.15">
      <c r="A86" s="240"/>
      <c r="B86" s="242"/>
      <c r="C86" s="244"/>
      <c r="D86" s="247"/>
      <c r="E86" s="242"/>
      <c r="F86" s="96">
        <v>3</v>
      </c>
      <c r="G86" s="96">
        <v>3</v>
      </c>
      <c r="H86" s="96">
        <v>0</v>
      </c>
      <c r="I86" s="101"/>
      <c r="J86" s="101"/>
      <c r="K86" s="101"/>
      <c r="L86" s="268"/>
    </row>
    <row r="87" spans="1:12" ht="30" customHeight="1" x14ac:dyDescent="0.15">
      <c r="A87" s="240"/>
      <c r="B87" s="242"/>
      <c r="C87" s="244"/>
      <c r="D87" s="247"/>
      <c r="E87" s="242"/>
      <c r="F87" s="280" t="s">
        <v>73</v>
      </c>
      <c r="G87" s="281"/>
      <c r="H87" s="282"/>
      <c r="I87" s="280" t="s">
        <v>146</v>
      </c>
      <c r="J87" s="281"/>
      <c r="K87" s="282"/>
      <c r="L87" s="262" t="s">
        <v>113</v>
      </c>
    </row>
    <row r="88" spans="1:12" ht="30" customHeight="1" x14ac:dyDescent="0.15">
      <c r="A88" s="240"/>
      <c r="B88" s="242"/>
      <c r="C88" s="244"/>
      <c r="D88" s="247"/>
      <c r="E88" s="242"/>
      <c r="F88" s="96">
        <v>2</v>
      </c>
      <c r="G88" s="96">
        <v>0</v>
      </c>
      <c r="H88" s="96">
        <v>3</v>
      </c>
      <c r="I88" s="63">
        <v>3</v>
      </c>
      <c r="J88" s="63">
        <v>0</v>
      </c>
      <c r="K88" s="63">
        <v>3</v>
      </c>
      <c r="L88" s="262"/>
    </row>
    <row r="89" spans="1:12" ht="30" customHeight="1" x14ac:dyDescent="0.15">
      <c r="A89" s="240"/>
      <c r="B89" s="242"/>
      <c r="C89" s="244"/>
      <c r="D89" s="247"/>
      <c r="E89" s="242"/>
      <c r="F89" s="280" t="s">
        <v>74</v>
      </c>
      <c r="G89" s="281"/>
      <c r="H89" s="282"/>
      <c r="I89" s="283" t="s">
        <v>147</v>
      </c>
      <c r="J89" s="242"/>
      <c r="K89" s="242"/>
      <c r="L89" s="262" t="s">
        <v>113</v>
      </c>
    </row>
    <row r="90" spans="1:12" ht="30" customHeight="1" x14ac:dyDescent="0.15">
      <c r="A90" s="240"/>
      <c r="B90" s="242"/>
      <c r="C90" s="244"/>
      <c r="D90" s="247"/>
      <c r="E90" s="242"/>
      <c r="F90" s="96">
        <v>2</v>
      </c>
      <c r="G90" s="96">
        <v>2</v>
      </c>
      <c r="H90" s="96">
        <v>0</v>
      </c>
      <c r="I90" s="68">
        <v>2</v>
      </c>
      <c r="J90" s="68">
        <v>1</v>
      </c>
      <c r="K90" s="68">
        <v>1</v>
      </c>
      <c r="L90" s="262"/>
    </row>
    <row r="91" spans="1:12" ht="30" customHeight="1" x14ac:dyDescent="0.15">
      <c r="A91" s="240"/>
      <c r="B91" s="242"/>
      <c r="C91" s="244"/>
      <c r="D91" s="247"/>
      <c r="E91" s="242"/>
      <c r="F91" s="257" t="s">
        <v>94</v>
      </c>
      <c r="G91" s="258"/>
      <c r="H91" s="259"/>
      <c r="I91" s="287"/>
      <c r="J91" s="288"/>
      <c r="K91" s="289"/>
      <c r="L91" s="268" t="s">
        <v>148</v>
      </c>
    </row>
    <row r="92" spans="1:12" ht="30" customHeight="1" x14ac:dyDescent="0.15">
      <c r="A92" s="240"/>
      <c r="B92" s="242"/>
      <c r="C92" s="244"/>
      <c r="D92" s="247"/>
      <c r="E92" s="242"/>
      <c r="F92" s="96">
        <v>3</v>
      </c>
      <c r="G92" s="96">
        <v>2</v>
      </c>
      <c r="H92" s="96">
        <v>1</v>
      </c>
      <c r="I92" s="101"/>
      <c r="J92" s="101"/>
      <c r="K92" s="101"/>
      <c r="L92" s="262"/>
    </row>
    <row r="93" spans="1:12" ht="30" customHeight="1" x14ac:dyDescent="0.15">
      <c r="A93" s="240"/>
      <c r="B93" s="242"/>
      <c r="C93" s="244"/>
      <c r="D93" s="247"/>
      <c r="E93" s="242"/>
      <c r="F93" s="280" t="s">
        <v>75</v>
      </c>
      <c r="G93" s="281"/>
      <c r="H93" s="282"/>
      <c r="I93" s="280" t="s">
        <v>149</v>
      </c>
      <c r="J93" s="281"/>
      <c r="K93" s="282"/>
      <c r="L93" s="262" t="s">
        <v>113</v>
      </c>
    </row>
    <row r="94" spans="1:12" ht="30" customHeight="1" x14ac:dyDescent="0.15">
      <c r="A94" s="240"/>
      <c r="B94" s="242"/>
      <c r="C94" s="244"/>
      <c r="D94" s="247"/>
      <c r="E94" s="242"/>
      <c r="F94" s="96">
        <v>1</v>
      </c>
      <c r="G94" s="96">
        <v>1</v>
      </c>
      <c r="H94" s="96">
        <v>0</v>
      </c>
      <c r="I94" s="68">
        <v>1</v>
      </c>
      <c r="J94" s="68">
        <v>1</v>
      </c>
      <c r="K94" s="68">
        <v>0</v>
      </c>
      <c r="L94" s="262"/>
    </row>
    <row r="95" spans="1:12" ht="30" customHeight="1" x14ac:dyDescent="0.15">
      <c r="A95" s="240"/>
      <c r="B95" s="242"/>
      <c r="C95" s="244"/>
      <c r="D95" s="247"/>
      <c r="E95" s="242"/>
      <c r="F95" s="257" t="s">
        <v>98</v>
      </c>
      <c r="G95" s="258"/>
      <c r="H95" s="259"/>
      <c r="I95" s="284"/>
      <c r="J95" s="285"/>
      <c r="K95" s="286"/>
      <c r="L95" s="268" t="s">
        <v>150</v>
      </c>
    </row>
    <row r="96" spans="1:12" ht="30" customHeight="1" x14ac:dyDescent="0.15">
      <c r="A96" s="240"/>
      <c r="B96" s="242"/>
      <c r="C96" s="244"/>
      <c r="D96" s="247"/>
      <c r="E96" s="242"/>
      <c r="F96" s="96">
        <v>3</v>
      </c>
      <c r="G96" s="96">
        <v>2</v>
      </c>
      <c r="H96" s="96">
        <v>1</v>
      </c>
      <c r="I96" s="101"/>
      <c r="J96" s="101"/>
      <c r="K96" s="101"/>
      <c r="L96" s="262"/>
    </row>
    <row r="97" spans="1:12" ht="30" customHeight="1" x14ac:dyDescent="0.15">
      <c r="A97" s="240"/>
      <c r="B97" s="242"/>
      <c r="C97" s="244"/>
      <c r="D97" s="247"/>
      <c r="E97" s="242"/>
      <c r="F97" s="242"/>
      <c r="G97" s="242"/>
      <c r="H97" s="242"/>
      <c r="I97" s="311"/>
      <c r="J97" s="311"/>
      <c r="K97" s="311"/>
      <c r="L97" s="262"/>
    </row>
    <row r="98" spans="1:12" ht="30" customHeight="1" x14ac:dyDescent="0.15">
      <c r="A98" s="240"/>
      <c r="B98" s="242"/>
      <c r="C98" s="244"/>
      <c r="D98" s="247"/>
      <c r="E98" s="242"/>
      <c r="F98" s="68"/>
      <c r="G98" s="68"/>
      <c r="H98" s="68"/>
      <c r="I98" s="101"/>
      <c r="J98" s="101"/>
      <c r="K98" s="101"/>
      <c r="L98" s="262"/>
    </row>
    <row r="99" spans="1:12" ht="33.75" customHeight="1" x14ac:dyDescent="0.15">
      <c r="A99" s="240"/>
      <c r="B99" s="242"/>
      <c r="C99" s="244"/>
      <c r="D99" s="247"/>
      <c r="E99" s="242"/>
      <c r="F99" s="257"/>
      <c r="G99" s="258"/>
      <c r="H99" s="259"/>
      <c r="I99" s="287"/>
      <c r="J99" s="288"/>
      <c r="K99" s="289"/>
      <c r="L99" s="262"/>
    </row>
    <row r="100" spans="1:12" ht="30" customHeight="1" x14ac:dyDescent="0.15">
      <c r="A100" s="240"/>
      <c r="B100" s="242"/>
      <c r="C100" s="244"/>
      <c r="D100" s="247"/>
      <c r="E100" s="242"/>
      <c r="F100" s="68"/>
      <c r="G100" s="68"/>
      <c r="H100" s="68"/>
      <c r="I100" s="101"/>
      <c r="J100" s="101"/>
      <c r="K100" s="101"/>
      <c r="L100" s="262"/>
    </row>
    <row r="101" spans="1:12" ht="30" customHeight="1" x14ac:dyDescent="0.15">
      <c r="A101" s="240"/>
      <c r="B101" s="242"/>
      <c r="C101" s="244"/>
      <c r="D101" s="247"/>
      <c r="E101" s="242"/>
      <c r="F101" s="257"/>
      <c r="G101" s="258"/>
      <c r="H101" s="259"/>
      <c r="I101" s="284"/>
      <c r="J101" s="285"/>
      <c r="K101" s="286"/>
      <c r="L101" s="290"/>
    </row>
    <row r="102" spans="1:12" ht="30" customHeight="1" x14ac:dyDescent="0.15">
      <c r="A102" s="240"/>
      <c r="B102" s="242"/>
      <c r="C102" s="245"/>
      <c r="D102" s="248"/>
      <c r="E102" s="242"/>
      <c r="F102" s="71"/>
      <c r="G102" s="71"/>
      <c r="H102" s="71"/>
      <c r="I102" s="101"/>
      <c r="J102" s="101"/>
      <c r="K102" s="101"/>
      <c r="L102" s="291"/>
    </row>
    <row r="103" spans="1:12" ht="30" customHeight="1" x14ac:dyDescent="0.15">
      <c r="A103" s="240"/>
      <c r="B103" s="242"/>
      <c r="C103" s="274" t="s">
        <v>33</v>
      </c>
      <c r="D103" s="274"/>
      <c r="E103" s="274"/>
      <c r="F103" s="64">
        <f>SUM(F76,F78,F80,F82,F84,F86,F88,F90,F92,F94,F96,F98,F100,F102)</f>
        <v>22</v>
      </c>
      <c r="G103" s="95">
        <f t="shared" ref="G103:K103" si="8">SUM(G76,G78,G80,G82,G84,G86,G88,G90,G92,G94,G96,G98,G100,G102)</f>
        <v>16</v>
      </c>
      <c r="H103" s="95">
        <f t="shared" si="8"/>
        <v>7</v>
      </c>
      <c r="I103" s="95">
        <f t="shared" si="8"/>
        <v>15</v>
      </c>
      <c r="J103" s="95">
        <f t="shared" si="8"/>
        <v>8</v>
      </c>
      <c r="K103" s="95">
        <f t="shared" si="8"/>
        <v>7</v>
      </c>
      <c r="L103" s="57"/>
    </row>
    <row r="104" spans="1:12" ht="30" customHeight="1" thickBot="1" x14ac:dyDescent="0.2">
      <c r="A104" s="240"/>
      <c r="B104" s="292" t="s">
        <v>27</v>
      </c>
      <c r="C104" s="292"/>
      <c r="D104" s="292"/>
      <c r="E104" s="292"/>
      <c r="F104" s="66">
        <f t="shared" ref="F104:K104" si="9">SUM(F103,F74)</f>
        <v>22</v>
      </c>
      <c r="G104" s="75">
        <f t="shared" si="9"/>
        <v>16</v>
      </c>
      <c r="H104" s="75">
        <f t="shared" si="9"/>
        <v>7</v>
      </c>
      <c r="I104" s="66">
        <f t="shared" si="9"/>
        <v>19</v>
      </c>
      <c r="J104" s="75">
        <f t="shared" si="9"/>
        <v>12</v>
      </c>
      <c r="K104" s="75">
        <f t="shared" si="9"/>
        <v>7</v>
      </c>
      <c r="L104" s="56"/>
    </row>
    <row r="105" spans="1:12" ht="30" customHeight="1" x14ac:dyDescent="0.15">
      <c r="A105" s="240"/>
      <c r="B105" s="242">
        <v>2</v>
      </c>
      <c r="C105" s="275" t="s">
        <v>39</v>
      </c>
      <c r="D105" s="242" t="s">
        <v>18</v>
      </c>
      <c r="E105" s="242"/>
      <c r="F105" s="242"/>
      <c r="G105" s="242"/>
      <c r="H105" s="242"/>
      <c r="I105" s="249" t="s">
        <v>105</v>
      </c>
      <c r="J105" s="249"/>
      <c r="K105" s="249"/>
      <c r="L105" s="268" t="s">
        <v>158</v>
      </c>
    </row>
    <row r="106" spans="1:12" ht="30" customHeight="1" x14ac:dyDescent="0.15">
      <c r="A106" s="240"/>
      <c r="B106" s="242"/>
      <c r="C106" s="244"/>
      <c r="D106" s="242"/>
      <c r="E106" s="242"/>
      <c r="F106" s="63"/>
      <c r="G106" s="63"/>
      <c r="H106" s="63"/>
      <c r="I106" s="99">
        <v>3</v>
      </c>
      <c r="J106" s="99">
        <v>2</v>
      </c>
      <c r="K106" s="99">
        <v>1</v>
      </c>
      <c r="L106" s="262"/>
    </row>
    <row r="107" spans="1:12" ht="30" customHeight="1" x14ac:dyDescent="0.15">
      <c r="A107" s="240"/>
      <c r="B107" s="242"/>
      <c r="C107" s="244"/>
      <c r="D107" s="250" t="s">
        <v>19</v>
      </c>
      <c r="E107" s="242"/>
      <c r="F107" s="251" t="s">
        <v>86</v>
      </c>
      <c r="G107" s="252"/>
      <c r="H107" s="253"/>
      <c r="I107" s="299"/>
      <c r="J107" s="300"/>
      <c r="K107" s="301"/>
      <c r="L107" s="302" t="s">
        <v>151</v>
      </c>
    </row>
    <row r="108" spans="1:12" ht="30" customHeight="1" x14ac:dyDescent="0.15">
      <c r="A108" s="240"/>
      <c r="B108" s="242"/>
      <c r="C108" s="244"/>
      <c r="D108" s="247"/>
      <c r="E108" s="242"/>
      <c r="F108" s="97">
        <v>2</v>
      </c>
      <c r="G108" s="97">
        <v>1</v>
      </c>
      <c r="H108" s="97">
        <v>1</v>
      </c>
      <c r="I108" s="100"/>
      <c r="J108" s="100"/>
      <c r="K108" s="100"/>
      <c r="L108" s="302"/>
    </row>
    <row r="109" spans="1:12" ht="30" customHeight="1" x14ac:dyDescent="0.15">
      <c r="A109" s="240"/>
      <c r="B109" s="242"/>
      <c r="C109" s="244"/>
      <c r="D109" s="247"/>
      <c r="E109" s="242"/>
      <c r="F109" s="267"/>
      <c r="G109" s="267"/>
      <c r="H109" s="267"/>
      <c r="I109" s="266"/>
      <c r="J109" s="267"/>
      <c r="K109" s="267"/>
      <c r="L109" s="302"/>
    </row>
    <row r="110" spans="1:12" ht="30" customHeight="1" x14ac:dyDescent="0.15">
      <c r="A110" s="240"/>
      <c r="B110" s="242"/>
      <c r="C110" s="245"/>
      <c r="D110" s="248"/>
      <c r="E110" s="242"/>
      <c r="F110" s="69"/>
      <c r="G110" s="69"/>
      <c r="H110" s="69"/>
      <c r="I110" s="69"/>
      <c r="J110" s="69"/>
      <c r="K110" s="69"/>
      <c r="L110" s="302"/>
    </row>
    <row r="111" spans="1:12" ht="30" customHeight="1" x14ac:dyDescent="0.15">
      <c r="A111" s="240"/>
      <c r="B111" s="242"/>
      <c r="C111" s="274" t="s">
        <v>31</v>
      </c>
      <c r="D111" s="274"/>
      <c r="E111" s="274"/>
      <c r="F111" s="64">
        <f>SUM(F106,F108,F110)</f>
        <v>2</v>
      </c>
      <c r="G111" s="95">
        <f t="shared" ref="G111:K111" si="10">SUM(G106,G108,G110)</f>
        <v>1</v>
      </c>
      <c r="H111" s="95">
        <f t="shared" si="10"/>
        <v>1</v>
      </c>
      <c r="I111" s="95">
        <f t="shared" si="10"/>
        <v>3</v>
      </c>
      <c r="J111" s="95">
        <f t="shared" si="10"/>
        <v>2</v>
      </c>
      <c r="K111" s="95">
        <f t="shared" si="10"/>
        <v>1</v>
      </c>
      <c r="L111" s="55"/>
    </row>
    <row r="112" spans="1:12" ht="30" customHeight="1" x14ac:dyDescent="0.15">
      <c r="A112" s="240"/>
      <c r="B112" s="242"/>
      <c r="C112" s="275" t="s">
        <v>79</v>
      </c>
      <c r="D112" s="250" t="s">
        <v>32</v>
      </c>
      <c r="E112" s="242"/>
      <c r="F112" s="254" t="s">
        <v>107</v>
      </c>
      <c r="G112" s="255"/>
      <c r="H112" s="256"/>
      <c r="I112" s="312"/>
      <c r="J112" s="313"/>
      <c r="K112" s="314"/>
      <c r="L112" s="302" t="s">
        <v>106</v>
      </c>
    </row>
    <row r="113" spans="1:12" ht="30" customHeight="1" x14ac:dyDescent="0.15">
      <c r="A113" s="240"/>
      <c r="B113" s="242"/>
      <c r="C113" s="244"/>
      <c r="D113" s="247"/>
      <c r="E113" s="242"/>
      <c r="F113" s="97">
        <v>3</v>
      </c>
      <c r="G113" s="97">
        <v>2</v>
      </c>
      <c r="H113" s="97">
        <v>1</v>
      </c>
      <c r="I113" s="100"/>
      <c r="J113" s="100"/>
      <c r="K113" s="100"/>
      <c r="L113" s="302"/>
    </row>
    <row r="114" spans="1:12" ht="30" customHeight="1" x14ac:dyDescent="0.15">
      <c r="A114" s="240"/>
      <c r="B114" s="242"/>
      <c r="C114" s="244"/>
      <c r="D114" s="247"/>
      <c r="E114" s="242"/>
      <c r="F114" s="267" t="s">
        <v>55</v>
      </c>
      <c r="G114" s="267"/>
      <c r="H114" s="267"/>
      <c r="I114" s="266" t="s">
        <v>152</v>
      </c>
      <c r="J114" s="267"/>
      <c r="K114" s="267"/>
      <c r="L114" s="315" t="s">
        <v>153</v>
      </c>
    </row>
    <row r="115" spans="1:12" ht="30" customHeight="1" x14ac:dyDescent="0.15">
      <c r="A115" s="240"/>
      <c r="B115" s="242"/>
      <c r="C115" s="244"/>
      <c r="D115" s="247"/>
      <c r="E115" s="242"/>
      <c r="F115" s="97">
        <v>3</v>
      </c>
      <c r="G115" s="97">
        <v>0</v>
      </c>
      <c r="H115" s="97">
        <v>0</v>
      </c>
      <c r="I115" s="73">
        <v>3</v>
      </c>
      <c r="J115" s="73">
        <v>0</v>
      </c>
      <c r="K115" s="73">
        <v>3</v>
      </c>
      <c r="L115" s="316"/>
    </row>
    <row r="116" spans="1:12" ht="30" customHeight="1" x14ac:dyDescent="0.15">
      <c r="A116" s="240"/>
      <c r="B116" s="242"/>
      <c r="C116" s="244"/>
      <c r="D116" s="247"/>
      <c r="E116" s="242"/>
      <c r="F116" s="283"/>
      <c r="G116" s="283"/>
      <c r="H116" s="283"/>
      <c r="I116" s="242"/>
      <c r="J116" s="242"/>
      <c r="K116" s="242"/>
      <c r="L116" s="317"/>
    </row>
    <row r="117" spans="1:12" ht="30" customHeight="1" x14ac:dyDescent="0.15">
      <c r="A117" s="240"/>
      <c r="B117" s="242"/>
      <c r="C117" s="244"/>
      <c r="D117" s="248"/>
      <c r="E117" s="242"/>
      <c r="F117" s="72"/>
      <c r="G117" s="72"/>
      <c r="H117" s="72"/>
      <c r="I117" s="72"/>
      <c r="J117" s="72"/>
      <c r="K117" s="72"/>
      <c r="L117" s="317"/>
    </row>
    <row r="118" spans="1:12" ht="30" customHeight="1" x14ac:dyDescent="0.15">
      <c r="A118" s="240"/>
      <c r="B118" s="242"/>
      <c r="C118" s="244"/>
      <c r="D118" s="250" t="s">
        <v>19</v>
      </c>
      <c r="E118" s="242"/>
      <c r="F118" s="257" t="s">
        <v>87</v>
      </c>
      <c r="G118" s="258"/>
      <c r="H118" s="259"/>
      <c r="I118" s="284"/>
      <c r="J118" s="285"/>
      <c r="K118" s="286"/>
      <c r="L118" s="306" t="s">
        <v>54</v>
      </c>
    </row>
    <row r="119" spans="1:12" ht="30" customHeight="1" x14ac:dyDescent="0.15">
      <c r="A119" s="240"/>
      <c r="B119" s="242"/>
      <c r="C119" s="244"/>
      <c r="D119" s="247"/>
      <c r="E119" s="242"/>
      <c r="F119" s="96">
        <v>3</v>
      </c>
      <c r="G119" s="96">
        <v>2</v>
      </c>
      <c r="H119" s="96">
        <v>1</v>
      </c>
      <c r="I119" s="101"/>
      <c r="J119" s="101"/>
      <c r="K119" s="101"/>
      <c r="L119" s="302"/>
    </row>
    <row r="120" spans="1:12" ht="30" customHeight="1" x14ac:dyDescent="0.15">
      <c r="A120" s="240"/>
      <c r="B120" s="242"/>
      <c r="C120" s="244"/>
      <c r="D120" s="247"/>
      <c r="E120" s="242"/>
      <c r="F120" s="280" t="s">
        <v>82</v>
      </c>
      <c r="G120" s="281"/>
      <c r="H120" s="282"/>
      <c r="I120" s="287"/>
      <c r="J120" s="288"/>
      <c r="K120" s="289"/>
      <c r="L120" s="302" t="s">
        <v>54</v>
      </c>
    </row>
    <row r="121" spans="1:12" ht="30" customHeight="1" x14ac:dyDescent="0.15">
      <c r="A121" s="240"/>
      <c r="B121" s="242"/>
      <c r="C121" s="244"/>
      <c r="D121" s="247"/>
      <c r="E121" s="242"/>
      <c r="F121" s="96">
        <v>2</v>
      </c>
      <c r="G121" s="96">
        <v>2</v>
      </c>
      <c r="H121" s="96">
        <v>0</v>
      </c>
      <c r="I121" s="101"/>
      <c r="J121" s="101"/>
      <c r="K121" s="101"/>
      <c r="L121" s="302"/>
    </row>
    <row r="122" spans="1:12" ht="30" customHeight="1" x14ac:dyDescent="0.15">
      <c r="A122" s="240"/>
      <c r="B122" s="242"/>
      <c r="C122" s="244"/>
      <c r="D122" s="247"/>
      <c r="E122" s="242"/>
      <c r="F122" s="257" t="s">
        <v>85</v>
      </c>
      <c r="G122" s="258"/>
      <c r="H122" s="259"/>
      <c r="I122" s="257" t="s">
        <v>85</v>
      </c>
      <c r="J122" s="258"/>
      <c r="K122" s="259"/>
      <c r="L122" s="302" t="s">
        <v>93</v>
      </c>
    </row>
    <row r="123" spans="1:12" ht="30" customHeight="1" x14ac:dyDescent="0.15">
      <c r="A123" s="240"/>
      <c r="B123" s="242"/>
      <c r="C123" s="244"/>
      <c r="D123" s="247"/>
      <c r="E123" s="242"/>
      <c r="F123" s="96">
        <v>3</v>
      </c>
      <c r="G123" s="96">
        <v>2</v>
      </c>
      <c r="H123" s="96">
        <v>1</v>
      </c>
      <c r="I123" s="68">
        <v>2</v>
      </c>
      <c r="J123" s="68">
        <v>1</v>
      </c>
      <c r="K123" s="68">
        <v>1</v>
      </c>
      <c r="L123" s="302"/>
    </row>
    <row r="124" spans="1:12" ht="30" customHeight="1" x14ac:dyDescent="0.15">
      <c r="A124" s="240"/>
      <c r="B124" s="242"/>
      <c r="C124" s="244"/>
      <c r="D124" s="247"/>
      <c r="E124" s="242"/>
      <c r="F124" s="257" t="s">
        <v>78</v>
      </c>
      <c r="G124" s="258"/>
      <c r="H124" s="259"/>
      <c r="I124" s="257" t="s">
        <v>78</v>
      </c>
      <c r="J124" s="258"/>
      <c r="K124" s="259"/>
      <c r="L124" s="302"/>
    </row>
    <row r="125" spans="1:12" ht="30" customHeight="1" x14ac:dyDescent="0.15">
      <c r="A125" s="240"/>
      <c r="B125" s="242"/>
      <c r="C125" s="244"/>
      <c r="D125" s="247"/>
      <c r="E125" s="242"/>
      <c r="F125" s="96">
        <v>2</v>
      </c>
      <c r="G125" s="96">
        <v>2</v>
      </c>
      <c r="H125" s="96">
        <v>0</v>
      </c>
      <c r="I125" s="96">
        <v>2</v>
      </c>
      <c r="J125" s="96">
        <v>1</v>
      </c>
      <c r="K125" s="96">
        <v>1</v>
      </c>
      <c r="L125" s="302"/>
    </row>
    <row r="126" spans="1:12" ht="30" customHeight="1" x14ac:dyDescent="0.15">
      <c r="A126" s="240"/>
      <c r="B126" s="242"/>
      <c r="C126" s="244"/>
      <c r="D126" s="247"/>
      <c r="E126" s="242"/>
      <c r="F126" s="280" t="s">
        <v>76</v>
      </c>
      <c r="G126" s="281"/>
      <c r="H126" s="282"/>
      <c r="I126" s="284"/>
      <c r="J126" s="285"/>
      <c r="K126" s="286"/>
      <c r="L126" s="302" t="s">
        <v>54</v>
      </c>
    </row>
    <row r="127" spans="1:12" ht="30" customHeight="1" x14ac:dyDescent="0.15">
      <c r="A127" s="240"/>
      <c r="B127" s="242"/>
      <c r="C127" s="244"/>
      <c r="D127" s="247"/>
      <c r="E127" s="242"/>
      <c r="F127" s="96">
        <v>1</v>
      </c>
      <c r="G127" s="96">
        <v>1</v>
      </c>
      <c r="H127" s="96">
        <v>0</v>
      </c>
      <c r="I127" s="101"/>
      <c r="J127" s="101"/>
      <c r="K127" s="101"/>
      <c r="L127" s="302"/>
    </row>
    <row r="128" spans="1:12" ht="30" customHeight="1" x14ac:dyDescent="0.15">
      <c r="A128" s="240"/>
      <c r="B128" s="242"/>
      <c r="C128" s="244"/>
      <c r="D128" s="247"/>
      <c r="E128" s="242"/>
      <c r="F128" s="257" t="s">
        <v>95</v>
      </c>
      <c r="G128" s="258"/>
      <c r="H128" s="259"/>
      <c r="I128" s="284"/>
      <c r="J128" s="285"/>
      <c r="K128" s="286"/>
      <c r="L128" s="302" t="s">
        <v>54</v>
      </c>
    </row>
    <row r="129" spans="1:12" ht="30" customHeight="1" x14ac:dyDescent="0.15">
      <c r="A129" s="240"/>
      <c r="B129" s="242"/>
      <c r="C129" s="244"/>
      <c r="D129" s="247"/>
      <c r="E129" s="242"/>
      <c r="F129" s="96">
        <v>2</v>
      </c>
      <c r="G129" s="96">
        <v>2</v>
      </c>
      <c r="H129" s="96">
        <v>0</v>
      </c>
      <c r="I129" s="101"/>
      <c r="J129" s="101"/>
      <c r="K129" s="101"/>
      <c r="L129" s="302"/>
    </row>
    <row r="130" spans="1:12" ht="30" customHeight="1" x14ac:dyDescent="0.15">
      <c r="A130" s="240"/>
      <c r="B130" s="242"/>
      <c r="C130" s="244"/>
      <c r="D130" s="247"/>
      <c r="E130" s="242"/>
      <c r="F130" s="283"/>
      <c r="G130" s="242"/>
      <c r="H130" s="242"/>
      <c r="I130" s="283" t="s">
        <v>154</v>
      </c>
      <c r="J130" s="242"/>
      <c r="K130" s="242"/>
      <c r="L130" s="302" t="s">
        <v>92</v>
      </c>
    </row>
    <row r="131" spans="1:12" ht="30" customHeight="1" x14ac:dyDescent="0.15">
      <c r="A131" s="240"/>
      <c r="B131" s="242"/>
      <c r="C131" s="244"/>
      <c r="D131" s="247"/>
      <c r="E131" s="242"/>
      <c r="F131" s="68"/>
      <c r="G131" s="68"/>
      <c r="H131" s="68"/>
      <c r="I131" s="68">
        <v>2</v>
      </c>
      <c r="J131" s="68">
        <v>1</v>
      </c>
      <c r="K131" s="68">
        <v>1</v>
      </c>
      <c r="L131" s="302"/>
    </row>
    <row r="132" spans="1:12" ht="39" customHeight="1" x14ac:dyDescent="0.15">
      <c r="A132" s="240"/>
      <c r="B132" s="242"/>
      <c r="C132" s="244"/>
      <c r="D132" s="247"/>
      <c r="E132" s="242"/>
      <c r="F132" s="257"/>
      <c r="G132" s="258"/>
      <c r="H132" s="259"/>
      <c r="I132" s="257" t="s">
        <v>94</v>
      </c>
      <c r="J132" s="258"/>
      <c r="K132" s="259"/>
      <c r="L132" s="268" t="s">
        <v>148</v>
      </c>
    </row>
    <row r="133" spans="1:12" ht="30" customHeight="1" x14ac:dyDescent="0.15">
      <c r="A133" s="240"/>
      <c r="B133" s="242"/>
      <c r="C133" s="244"/>
      <c r="D133" s="247"/>
      <c r="E133" s="242"/>
      <c r="F133" s="68"/>
      <c r="G133" s="68"/>
      <c r="H133" s="68"/>
      <c r="I133" s="96">
        <v>3</v>
      </c>
      <c r="J133" s="96">
        <v>2</v>
      </c>
      <c r="K133" s="96">
        <v>1</v>
      </c>
      <c r="L133" s="262"/>
    </row>
    <row r="134" spans="1:12" ht="30" customHeight="1" x14ac:dyDescent="0.15">
      <c r="A134" s="240"/>
      <c r="B134" s="242"/>
      <c r="C134" s="244"/>
      <c r="D134" s="247"/>
      <c r="E134" s="250"/>
      <c r="F134" s="257"/>
      <c r="G134" s="258"/>
      <c r="H134" s="259"/>
      <c r="I134" s="257" t="s">
        <v>66</v>
      </c>
      <c r="J134" s="258"/>
      <c r="K134" s="259"/>
      <c r="L134" s="293" t="s">
        <v>126</v>
      </c>
    </row>
    <row r="135" spans="1:12" ht="30" customHeight="1" x14ac:dyDescent="0.15">
      <c r="A135" s="240"/>
      <c r="B135" s="242"/>
      <c r="C135" s="244"/>
      <c r="D135" s="247"/>
      <c r="E135" s="248"/>
      <c r="F135" s="96"/>
      <c r="G135" s="96"/>
      <c r="H135" s="96"/>
      <c r="I135" s="96">
        <v>2</v>
      </c>
      <c r="J135" s="96">
        <v>1</v>
      </c>
      <c r="K135" s="96">
        <v>1</v>
      </c>
      <c r="L135" s="294"/>
    </row>
    <row r="136" spans="1:12" ht="30" customHeight="1" x14ac:dyDescent="0.15">
      <c r="A136" s="240"/>
      <c r="B136" s="242"/>
      <c r="C136" s="244"/>
      <c r="D136" s="247"/>
      <c r="E136" s="242"/>
      <c r="F136" s="257"/>
      <c r="G136" s="258"/>
      <c r="H136" s="259"/>
      <c r="I136" s="257" t="s">
        <v>155</v>
      </c>
      <c r="J136" s="258"/>
      <c r="K136" s="259"/>
      <c r="L136" s="322" t="s">
        <v>96</v>
      </c>
    </row>
    <row r="137" spans="1:12" ht="30" customHeight="1" x14ac:dyDescent="0.15">
      <c r="A137" s="240"/>
      <c r="B137" s="242"/>
      <c r="C137" s="245"/>
      <c r="D137" s="248"/>
      <c r="E137" s="242"/>
      <c r="F137" s="71"/>
      <c r="G137" s="71"/>
      <c r="H137" s="71"/>
      <c r="I137" s="71">
        <v>2</v>
      </c>
      <c r="J137" s="71">
        <v>1</v>
      </c>
      <c r="K137" s="71">
        <v>1</v>
      </c>
      <c r="L137" s="323"/>
    </row>
    <row r="138" spans="1:12" ht="30" customHeight="1" x14ac:dyDescent="0.15">
      <c r="A138" s="240"/>
      <c r="B138" s="242"/>
      <c r="C138" s="274" t="s">
        <v>33</v>
      </c>
      <c r="D138" s="274"/>
      <c r="E138" s="274"/>
      <c r="F138" s="64">
        <f>SUM(F137,F135,F133,F131,F129,F127,F125,F123,F121,F119,F117,F115,F113)</f>
        <v>19</v>
      </c>
      <c r="G138" s="95">
        <f t="shared" ref="G138:K138" si="11">SUM(G137,G135,G133,G131,G129,G127,G125,G123,G121,G119,G117,G115,G113)</f>
        <v>13</v>
      </c>
      <c r="H138" s="95">
        <f t="shared" si="11"/>
        <v>3</v>
      </c>
      <c r="I138" s="95">
        <f t="shared" si="11"/>
        <v>16</v>
      </c>
      <c r="J138" s="95">
        <f t="shared" si="11"/>
        <v>7</v>
      </c>
      <c r="K138" s="95">
        <f t="shared" si="11"/>
        <v>9</v>
      </c>
      <c r="L138" s="55"/>
    </row>
    <row r="139" spans="1:12" ht="30" customHeight="1" x14ac:dyDescent="0.15">
      <c r="A139" s="240"/>
      <c r="B139" s="292" t="s">
        <v>27</v>
      </c>
      <c r="C139" s="292"/>
      <c r="D139" s="292"/>
      <c r="E139" s="292"/>
      <c r="F139" s="66">
        <f t="shared" ref="F139:K139" si="12">SUM(F138,F111)</f>
        <v>21</v>
      </c>
      <c r="G139" s="98">
        <f t="shared" si="12"/>
        <v>14</v>
      </c>
      <c r="H139" s="98">
        <f t="shared" si="12"/>
        <v>4</v>
      </c>
      <c r="I139" s="98">
        <f t="shared" si="12"/>
        <v>19</v>
      </c>
      <c r="J139" s="98">
        <f t="shared" si="12"/>
        <v>9</v>
      </c>
      <c r="K139" s="98">
        <f t="shared" si="12"/>
        <v>10</v>
      </c>
      <c r="L139" s="56"/>
    </row>
    <row r="140" spans="1:12" ht="30" customHeight="1" x14ac:dyDescent="0.15">
      <c r="A140" s="318" t="s">
        <v>20</v>
      </c>
      <c r="B140" s="292"/>
      <c r="C140" s="292"/>
      <c r="D140" s="292"/>
      <c r="E140" s="292"/>
      <c r="F140" s="66">
        <f t="shared" ref="F140:K140" si="13">SUM(F139,F104,F69,F38)</f>
        <v>89</v>
      </c>
      <c r="G140" s="98">
        <f t="shared" si="13"/>
        <v>64</v>
      </c>
      <c r="H140" s="98">
        <f t="shared" si="13"/>
        <v>29</v>
      </c>
      <c r="I140" s="98">
        <f t="shared" si="13"/>
        <v>80</v>
      </c>
      <c r="J140" s="98">
        <f t="shared" si="13"/>
        <v>41</v>
      </c>
      <c r="K140" s="98">
        <f t="shared" si="13"/>
        <v>39</v>
      </c>
      <c r="L140" s="56"/>
    </row>
    <row r="141" spans="1:12" ht="30" customHeight="1" x14ac:dyDescent="0.15">
      <c r="A141" s="319" t="s">
        <v>38</v>
      </c>
      <c r="B141" s="320"/>
      <c r="C141" s="320"/>
      <c r="D141" s="320"/>
      <c r="E141" s="320"/>
      <c r="F141" s="320"/>
      <c r="G141" s="320"/>
      <c r="H141" s="320"/>
      <c r="I141" s="320"/>
      <c r="J141" s="320"/>
      <c r="K141" s="320"/>
      <c r="L141" s="321"/>
    </row>
    <row r="142" spans="1:12" ht="30" customHeight="1" x14ac:dyDescent="0.15">
      <c r="A142" s="319" t="s">
        <v>21</v>
      </c>
      <c r="B142" s="320"/>
      <c r="C142" s="320" t="s">
        <v>28</v>
      </c>
      <c r="D142" s="320"/>
      <c r="E142" s="320"/>
      <c r="F142" s="320"/>
      <c r="G142" s="320"/>
      <c r="H142" s="320" t="s">
        <v>22</v>
      </c>
      <c r="I142" s="320"/>
      <c r="J142" s="320"/>
      <c r="K142" s="320"/>
      <c r="L142" s="67" t="s">
        <v>23</v>
      </c>
    </row>
    <row r="143" spans="1:12" ht="30" customHeight="1" x14ac:dyDescent="0.15">
      <c r="A143" s="319"/>
      <c r="B143" s="320"/>
      <c r="C143" s="320">
        <f>SUM(I18,I20,I45,I47,I76,I78,I80,I113,I115,I117)</f>
        <v>15</v>
      </c>
      <c r="D143" s="320"/>
      <c r="E143" s="320"/>
      <c r="F143" s="320"/>
      <c r="G143" s="320"/>
      <c r="H143" s="320">
        <f>SUM(I22,I24,I26,I28,I30,I32,I34,I36,I49,I51,I53,I55,I57,I59,I61,I63,I65,I67,I82,I84,I86,I88,I90,I92,I94,I96,I98,I100,I102,I119,I121,I123,I125,I127,I129,I131,I133,I135,I137)</f>
        <v>52</v>
      </c>
      <c r="I143" s="320"/>
      <c r="J143" s="320"/>
      <c r="K143" s="320"/>
      <c r="L143" s="6">
        <f>SUM(C143:K143)</f>
        <v>67</v>
      </c>
    </row>
    <row r="144" spans="1:12" ht="30" customHeight="1" x14ac:dyDescent="0.15">
      <c r="A144" s="325" t="s">
        <v>46</v>
      </c>
      <c r="B144" s="320"/>
      <c r="C144" s="320" t="s">
        <v>29</v>
      </c>
      <c r="D144" s="320"/>
      <c r="E144" s="320"/>
      <c r="F144" s="320"/>
      <c r="G144" s="320"/>
      <c r="H144" s="320"/>
      <c r="I144" s="320"/>
      <c r="J144" s="320"/>
      <c r="K144" s="320"/>
      <c r="L144" s="67" t="s">
        <v>34</v>
      </c>
    </row>
    <row r="145" spans="1:12" ht="30" customHeight="1" x14ac:dyDescent="0.15">
      <c r="A145" s="319"/>
      <c r="B145" s="320"/>
      <c r="C145" s="320">
        <f>SUM(I16,I43,I74,I111)</f>
        <v>13</v>
      </c>
      <c r="D145" s="320"/>
      <c r="E145" s="320"/>
      <c r="F145" s="320"/>
      <c r="G145" s="320"/>
      <c r="H145" s="320"/>
      <c r="I145" s="320"/>
      <c r="J145" s="320"/>
      <c r="K145" s="320"/>
      <c r="L145" s="67">
        <f>SUM(C145)</f>
        <v>13</v>
      </c>
    </row>
    <row r="146" spans="1:12" ht="30" customHeight="1" x14ac:dyDescent="0.15">
      <c r="A146" s="326" t="s">
        <v>24</v>
      </c>
      <c r="B146" s="327"/>
      <c r="C146" s="327" t="s">
        <v>25</v>
      </c>
      <c r="D146" s="327"/>
      <c r="E146" s="327"/>
      <c r="F146" s="329" t="s">
        <v>47</v>
      </c>
      <c r="G146" s="329"/>
      <c r="H146" s="329" t="s">
        <v>81</v>
      </c>
      <c r="I146" s="329"/>
      <c r="J146" s="329" t="s">
        <v>30</v>
      </c>
      <c r="K146" s="329"/>
      <c r="L146" s="7" t="s">
        <v>26</v>
      </c>
    </row>
    <row r="147" spans="1:12" ht="30" customHeight="1" thickBot="1" x14ac:dyDescent="0.2">
      <c r="A147" s="328"/>
      <c r="B147" s="324"/>
      <c r="C147" s="324">
        <f>SUM(L143,L145)</f>
        <v>80</v>
      </c>
      <c r="D147" s="324"/>
      <c r="E147" s="324"/>
      <c r="F147" s="324">
        <v>6</v>
      </c>
      <c r="G147" s="324"/>
      <c r="H147" s="324">
        <v>27</v>
      </c>
      <c r="I147" s="324"/>
      <c r="J147" s="324"/>
      <c r="K147" s="324"/>
      <c r="L147" s="8">
        <f>SUM(F147:K147)</f>
        <v>33</v>
      </c>
    </row>
    <row r="148" spans="1:12" ht="16.5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6.5" x14ac:dyDescent="0.15">
      <c r="A149" s="45" t="s">
        <v>41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</sheetData>
  <mergeCells count="322">
    <mergeCell ref="L136:L137"/>
    <mergeCell ref="L101:L102"/>
    <mergeCell ref="L118:L119"/>
    <mergeCell ref="L105:L106"/>
    <mergeCell ref="L107:L108"/>
    <mergeCell ref="I132:K132"/>
    <mergeCell ref="L132:L133"/>
    <mergeCell ref="F132:H132"/>
    <mergeCell ref="L122:L123"/>
    <mergeCell ref="L114:L115"/>
    <mergeCell ref="L116:L117"/>
    <mergeCell ref="L124:L125"/>
    <mergeCell ref="L126:L127"/>
    <mergeCell ref="L128:L129"/>
    <mergeCell ref="L130:L131"/>
    <mergeCell ref="F136:H136"/>
    <mergeCell ref="F128:H128"/>
    <mergeCell ref="F114:H114"/>
    <mergeCell ref="I114:K114"/>
    <mergeCell ref="F116:H116"/>
    <mergeCell ref="I116:K116"/>
    <mergeCell ref="F130:H130"/>
    <mergeCell ref="I130:K130"/>
    <mergeCell ref="F122:H122"/>
    <mergeCell ref="C147:E147"/>
    <mergeCell ref="F147:G147"/>
    <mergeCell ref="H147:I147"/>
    <mergeCell ref="J147:K147"/>
    <mergeCell ref="A144:B145"/>
    <mergeCell ref="C144:G144"/>
    <mergeCell ref="H144:K144"/>
    <mergeCell ref="C145:G145"/>
    <mergeCell ref="H145:K145"/>
    <mergeCell ref="A146:B147"/>
    <mergeCell ref="C146:E146"/>
    <mergeCell ref="F146:G146"/>
    <mergeCell ref="H146:I146"/>
    <mergeCell ref="J146:K146"/>
    <mergeCell ref="A140:E140"/>
    <mergeCell ref="A141:L141"/>
    <mergeCell ref="A142:B143"/>
    <mergeCell ref="C142:G142"/>
    <mergeCell ref="H142:K142"/>
    <mergeCell ref="C143:G143"/>
    <mergeCell ref="H143:K143"/>
    <mergeCell ref="A70:A139"/>
    <mergeCell ref="E120:E121"/>
    <mergeCell ref="F120:H120"/>
    <mergeCell ref="I120:K120"/>
    <mergeCell ref="L120:L121"/>
    <mergeCell ref="F112:H112"/>
    <mergeCell ref="I112:K112"/>
    <mergeCell ref="L112:L113"/>
    <mergeCell ref="C105:C110"/>
    <mergeCell ref="F118:H118"/>
    <mergeCell ref="I118:K118"/>
    <mergeCell ref="E107:E108"/>
    <mergeCell ref="E136:E137"/>
    <mergeCell ref="F101:H101"/>
    <mergeCell ref="E101:E102"/>
    <mergeCell ref="E109:E110"/>
    <mergeCell ref="L109:L110"/>
    <mergeCell ref="B139:E139"/>
    <mergeCell ref="I128:K128"/>
    <mergeCell ref="F89:H89"/>
    <mergeCell ref="F91:H91"/>
    <mergeCell ref="F93:H93"/>
    <mergeCell ref="F95:H95"/>
    <mergeCell ref="F97:H97"/>
    <mergeCell ref="I89:K89"/>
    <mergeCell ref="I91:K91"/>
    <mergeCell ref="I93:K93"/>
    <mergeCell ref="I95:K95"/>
    <mergeCell ref="I97:K97"/>
    <mergeCell ref="F105:H105"/>
    <mergeCell ref="I105:K105"/>
    <mergeCell ref="I136:K136"/>
    <mergeCell ref="I101:K101"/>
    <mergeCell ref="F107:H107"/>
    <mergeCell ref="I107:K107"/>
    <mergeCell ref="F109:H109"/>
    <mergeCell ref="I109:K109"/>
    <mergeCell ref="C103:E103"/>
    <mergeCell ref="B104:E104"/>
    <mergeCell ref="B105:B138"/>
    <mergeCell ref="D105:D106"/>
    <mergeCell ref="E105:E106"/>
    <mergeCell ref="C111:E111"/>
    <mergeCell ref="E112:E113"/>
    <mergeCell ref="C138:E138"/>
    <mergeCell ref="E118:E119"/>
    <mergeCell ref="E122:E123"/>
    <mergeCell ref="E124:E125"/>
    <mergeCell ref="E126:E127"/>
    <mergeCell ref="E128:E129"/>
    <mergeCell ref="E130:E131"/>
    <mergeCell ref="D107:D110"/>
    <mergeCell ref="E132:E133"/>
    <mergeCell ref="C112:C137"/>
    <mergeCell ref="E114:E115"/>
    <mergeCell ref="E116:E117"/>
    <mergeCell ref="D112:D117"/>
    <mergeCell ref="L64:L65"/>
    <mergeCell ref="F58:H58"/>
    <mergeCell ref="E72:E73"/>
    <mergeCell ref="F72:H72"/>
    <mergeCell ref="I72:K72"/>
    <mergeCell ref="L72:L73"/>
    <mergeCell ref="C68:E68"/>
    <mergeCell ref="B69:E69"/>
    <mergeCell ref="B70:B103"/>
    <mergeCell ref="C70:C73"/>
    <mergeCell ref="E70:E71"/>
    <mergeCell ref="C74:E74"/>
    <mergeCell ref="E75:E76"/>
    <mergeCell ref="F75:H75"/>
    <mergeCell ref="I75:K75"/>
    <mergeCell ref="L75:L76"/>
    <mergeCell ref="E87:E88"/>
    <mergeCell ref="F87:H87"/>
    <mergeCell ref="I85:K85"/>
    <mergeCell ref="F85:H85"/>
    <mergeCell ref="E64:E65"/>
    <mergeCell ref="E66:E67"/>
    <mergeCell ref="E97:E98"/>
    <mergeCell ref="L89:L90"/>
    <mergeCell ref="L56:L57"/>
    <mergeCell ref="E54:E55"/>
    <mergeCell ref="F54:H54"/>
    <mergeCell ref="I54:K54"/>
    <mergeCell ref="E58:E59"/>
    <mergeCell ref="E60:E61"/>
    <mergeCell ref="I60:K60"/>
    <mergeCell ref="F60:H60"/>
    <mergeCell ref="E62:E63"/>
    <mergeCell ref="L58:L59"/>
    <mergeCell ref="L60:L61"/>
    <mergeCell ref="L62:L63"/>
    <mergeCell ref="L54:L55"/>
    <mergeCell ref="D41:D42"/>
    <mergeCell ref="E41:E42"/>
    <mergeCell ref="F41:H41"/>
    <mergeCell ref="I41:K41"/>
    <mergeCell ref="L41:L42"/>
    <mergeCell ref="F50:H50"/>
    <mergeCell ref="L50:L51"/>
    <mergeCell ref="L52:L53"/>
    <mergeCell ref="F52:H52"/>
    <mergeCell ref="I50:K50"/>
    <mergeCell ref="I52:K52"/>
    <mergeCell ref="L48:L49"/>
    <mergeCell ref="F48:H48"/>
    <mergeCell ref="D44:D47"/>
    <mergeCell ref="L46:L47"/>
    <mergeCell ref="E46:E47"/>
    <mergeCell ref="F46:H46"/>
    <mergeCell ref="A2:A5"/>
    <mergeCell ref="B2:B5"/>
    <mergeCell ref="C2:C5"/>
    <mergeCell ref="D2:D5"/>
    <mergeCell ref="E2:E5"/>
    <mergeCell ref="F2:H2"/>
    <mergeCell ref="I2:K2"/>
    <mergeCell ref="A1:C1"/>
    <mergeCell ref="A6:A69"/>
    <mergeCell ref="B6:B37"/>
    <mergeCell ref="E6:E7"/>
    <mergeCell ref="F6:H6"/>
    <mergeCell ref="C16:E16"/>
    <mergeCell ref="E17:E18"/>
    <mergeCell ref="F17:H17"/>
    <mergeCell ref="C37:E37"/>
    <mergeCell ref="B38:E38"/>
    <mergeCell ref="B39:B68"/>
    <mergeCell ref="C39:C42"/>
    <mergeCell ref="D39:D40"/>
    <mergeCell ref="E39:E40"/>
    <mergeCell ref="C43:E43"/>
    <mergeCell ref="I27:K27"/>
    <mergeCell ref="E35:E36"/>
    <mergeCell ref="H1:K1"/>
    <mergeCell ref="F44:H44"/>
    <mergeCell ref="F12:H12"/>
    <mergeCell ref="I17:K17"/>
    <mergeCell ref="L17:L18"/>
    <mergeCell ref="F21:H21"/>
    <mergeCell ref="I21:K21"/>
    <mergeCell ref="L21:L22"/>
    <mergeCell ref="I6:K6"/>
    <mergeCell ref="L6:L7"/>
    <mergeCell ref="F10:H10"/>
    <mergeCell ref="I10:K10"/>
    <mergeCell ref="L10:L11"/>
    <mergeCell ref="I12:K12"/>
    <mergeCell ref="F14:H14"/>
    <mergeCell ref="I8:K8"/>
    <mergeCell ref="L27:L28"/>
    <mergeCell ref="I44:K44"/>
    <mergeCell ref="L44:L45"/>
    <mergeCell ref="I39:K39"/>
    <mergeCell ref="L39:L40"/>
    <mergeCell ref="L2:L5"/>
    <mergeCell ref="F3:H3"/>
    <mergeCell ref="F39:H39"/>
    <mergeCell ref="F31:H31"/>
    <mergeCell ref="F33:H33"/>
    <mergeCell ref="F19:H19"/>
    <mergeCell ref="I19:K19"/>
    <mergeCell ref="L19:L20"/>
    <mergeCell ref="I29:K29"/>
    <mergeCell ref="I31:K31"/>
    <mergeCell ref="I33:K33"/>
    <mergeCell ref="F27:H27"/>
    <mergeCell ref="L70:L71"/>
    <mergeCell ref="I87:K87"/>
    <mergeCell ref="F66:H66"/>
    <mergeCell ref="E81:E82"/>
    <mergeCell ref="F81:H81"/>
    <mergeCell ref="I3:K3"/>
    <mergeCell ref="F4:F5"/>
    <mergeCell ref="G4:H4"/>
    <mergeCell ref="I4:I5"/>
    <mergeCell ref="J4:K4"/>
    <mergeCell ref="I48:K48"/>
    <mergeCell ref="F62:H62"/>
    <mergeCell ref="E25:E26"/>
    <mergeCell ref="E31:E32"/>
    <mergeCell ref="E33:E34"/>
    <mergeCell ref="E50:E51"/>
    <mergeCell ref="E52:E53"/>
    <mergeCell ref="E44:E45"/>
    <mergeCell ref="E48:E49"/>
    <mergeCell ref="E56:E57"/>
    <mergeCell ref="F56:H56"/>
    <mergeCell ref="I56:K56"/>
    <mergeCell ref="F8:H8"/>
    <mergeCell ref="I46:K46"/>
    <mergeCell ref="C75:C102"/>
    <mergeCell ref="D48:D67"/>
    <mergeCell ref="C44:C67"/>
    <mergeCell ref="L8:L9"/>
    <mergeCell ref="I14:K14"/>
    <mergeCell ref="L14:L15"/>
    <mergeCell ref="I25:K25"/>
    <mergeCell ref="I35:K35"/>
    <mergeCell ref="F35:H35"/>
    <mergeCell ref="F25:H25"/>
    <mergeCell ref="L25:L26"/>
    <mergeCell ref="L35:L36"/>
    <mergeCell ref="L12:L13"/>
    <mergeCell ref="L23:L24"/>
    <mergeCell ref="L29:L30"/>
    <mergeCell ref="L31:L32"/>
    <mergeCell ref="L33:L34"/>
    <mergeCell ref="F23:H23"/>
    <mergeCell ref="I23:K23"/>
    <mergeCell ref="F29:H29"/>
    <mergeCell ref="L91:L92"/>
    <mergeCell ref="L93:L94"/>
    <mergeCell ref="L95:L96"/>
    <mergeCell ref="L97:L98"/>
    <mergeCell ref="C6:C15"/>
    <mergeCell ref="E8:E9"/>
    <mergeCell ref="D6:D9"/>
    <mergeCell ref="E23:E24"/>
    <mergeCell ref="E29:E30"/>
    <mergeCell ref="E12:E13"/>
    <mergeCell ref="E21:E22"/>
    <mergeCell ref="E10:E11"/>
    <mergeCell ref="E27:E28"/>
    <mergeCell ref="D17:D20"/>
    <mergeCell ref="E19:E20"/>
    <mergeCell ref="D21:D36"/>
    <mergeCell ref="C17:C36"/>
    <mergeCell ref="E77:E78"/>
    <mergeCell ref="E79:E80"/>
    <mergeCell ref="D75:D80"/>
    <mergeCell ref="I99:K99"/>
    <mergeCell ref="L99:L100"/>
    <mergeCell ref="F99:H99"/>
    <mergeCell ref="I81:K81"/>
    <mergeCell ref="L81:L82"/>
    <mergeCell ref="E14:E15"/>
    <mergeCell ref="D10:D15"/>
    <mergeCell ref="D81:D102"/>
    <mergeCell ref="F83:H83"/>
    <mergeCell ref="I83:K83"/>
    <mergeCell ref="L66:L67"/>
    <mergeCell ref="E83:E84"/>
    <mergeCell ref="L83:L84"/>
    <mergeCell ref="E89:E90"/>
    <mergeCell ref="E91:E92"/>
    <mergeCell ref="E93:E94"/>
    <mergeCell ref="E95:E96"/>
    <mergeCell ref="E85:E86"/>
    <mergeCell ref="L85:L86"/>
    <mergeCell ref="F70:H70"/>
    <mergeCell ref="I70:K70"/>
    <mergeCell ref="D70:D73"/>
    <mergeCell ref="E134:E135"/>
    <mergeCell ref="F134:H134"/>
    <mergeCell ref="I134:K134"/>
    <mergeCell ref="L134:L135"/>
    <mergeCell ref="F64:H64"/>
    <mergeCell ref="I58:K58"/>
    <mergeCell ref="D118:D137"/>
    <mergeCell ref="L77:L78"/>
    <mergeCell ref="L79:L80"/>
    <mergeCell ref="I62:K62"/>
    <mergeCell ref="I64:K64"/>
    <mergeCell ref="I66:K66"/>
    <mergeCell ref="L87:L88"/>
    <mergeCell ref="E99:E100"/>
    <mergeCell ref="I124:K124"/>
    <mergeCell ref="F126:H126"/>
    <mergeCell ref="I126:K126"/>
    <mergeCell ref="I122:K122"/>
    <mergeCell ref="F124:H124"/>
    <mergeCell ref="F77:H77"/>
    <mergeCell ref="F79:H79"/>
    <mergeCell ref="I77:K77"/>
    <mergeCell ref="I79:K79"/>
  </mergeCells>
  <phoneticPr fontId="6" type="noConversion"/>
  <pageMargins left="0.7" right="0.7" top="0.75" bottom="0.75" header="0.3" footer="0.3"/>
  <pageSetup paperSize="9" scale="6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topLeftCell="A121" zoomScale="70" zoomScaleNormal="70" workbookViewId="0">
      <selection activeCell="L24" sqref="L24:L25"/>
    </sheetView>
  </sheetViews>
  <sheetFormatPr defaultRowHeight="13.5" x14ac:dyDescent="0.15"/>
  <cols>
    <col min="12" max="12" width="24.5546875" bestFit="1" customWidth="1"/>
  </cols>
  <sheetData>
    <row r="1" spans="1:12" ht="17.25" thickBot="1" x14ac:dyDescent="0.2">
      <c r="A1" s="230" t="s">
        <v>299</v>
      </c>
      <c r="B1" s="230"/>
      <c r="C1" s="230"/>
      <c r="D1" s="230"/>
      <c r="E1" s="230"/>
      <c r="F1" s="230"/>
      <c r="G1" s="4"/>
      <c r="H1" s="231" t="s">
        <v>252</v>
      </c>
      <c r="I1" s="231"/>
      <c r="J1" s="231"/>
      <c r="K1" s="231"/>
      <c r="L1" s="5" t="s">
        <v>300</v>
      </c>
    </row>
    <row r="2" spans="1:12" x14ac:dyDescent="0.15">
      <c r="A2" s="232" t="s">
        <v>12</v>
      </c>
      <c r="B2" s="352" t="s">
        <v>13</v>
      </c>
      <c r="C2" s="354" t="s">
        <v>14</v>
      </c>
      <c r="D2" s="354" t="s">
        <v>15</v>
      </c>
      <c r="E2" s="354" t="s">
        <v>11</v>
      </c>
      <c r="F2" s="334" t="s">
        <v>37</v>
      </c>
      <c r="G2" s="335"/>
      <c r="H2" s="336"/>
      <c r="I2" s="334" t="s">
        <v>301</v>
      </c>
      <c r="J2" s="335"/>
      <c r="K2" s="336"/>
      <c r="L2" s="345" t="s">
        <v>16</v>
      </c>
    </row>
    <row r="3" spans="1:12" x14ac:dyDescent="0.15">
      <c r="A3" s="233"/>
      <c r="B3" s="353"/>
      <c r="C3" s="355"/>
      <c r="D3" s="355"/>
      <c r="E3" s="355"/>
      <c r="F3" s="348" t="s">
        <v>302</v>
      </c>
      <c r="G3" s="349"/>
      <c r="H3" s="350"/>
      <c r="I3" s="348" t="s">
        <v>302</v>
      </c>
      <c r="J3" s="349"/>
      <c r="K3" s="350"/>
      <c r="L3" s="346"/>
    </row>
    <row r="4" spans="1:12" x14ac:dyDescent="0.15">
      <c r="A4" s="233"/>
      <c r="B4" s="353"/>
      <c r="C4" s="355"/>
      <c r="D4" s="355"/>
      <c r="E4" s="355"/>
      <c r="F4" s="229" t="s">
        <v>5</v>
      </c>
      <c r="G4" s="348" t="s">
        <v>17</v>
      </c>
      <c r="H4" s="350"/>
      <c r="I4" s="229" t="s">
        <v>5</v>
      </c>
      <c r="J4" s="348" t="s">
        <v>17</v>
      </c>
      <c r="K4" s="350"/>
      <c r="L4" s="346"/>
    </row>
    <row r="5" spans="1:12" ht="14.25" thickBot="1" x14ac:dyDescent="0.2">
      <c r="A5" s="234"/>
      <c r="B5" s="351"/>
      <c r="C5" s="356"/>
      <c r="D5" s="356"/>
      <c r="E5" s="356"/>
      <c r="F5" s="351"/>
      <c r="G5" s="134" t="s">
        <v>6</v>
      </c>
      <c r="H5" s="134" t="s">
        <v>7</v>
      </c>
      <c r="I5" s="351"/>
      <c r="J5" s="134" t="s">
        <v>6</v>
      </c>
      <c r="K5" s="134" t="s">
        <v>7</v>
      </c>
      <c r="L5" s="347"/>
    </row>
    <row r="6" spans="1:12" ht="24.95" customHeight="1" x14ac:dyDescent="0.15">
      <c r="A6" s="239">
        <v>1</v>
      </c>
      <c r="B6" s="241">
        <v>1</v>
      </c>
      <c r="C6" s="243" t="s">
        <v>39</v>
      </c>
      <c r="D6" s="246" t="s">
        <v>18</v>
      </c>
      <c r="E6" s="241"/>
      <c r="F6" s="249" t="s">
        <v>303</v>
      </c>
      <c r="G6" s="241"/>
      <c r="H6" s="241"/>
      <c r="I6" s="249" t="s">
        <v>304</v>
      </c>
      <c r="J6" s="241"/>
      <c r="K6" s="241"/>
      <c r="L6" s="340" t="s">
        <v>305</v>
      </c>
    </row>
    <row r="7" spans="1:12" ht="24.95" customHeight="1" x14ac:dyDescent="0.15">
      <c r="A7" s="240"/>
      <c r="B7" s="242"/>
      <c r="C7" s="244"/>
      <c r="D7" s="247"/>
      <c r="E7" s="242"/>
      <c r="F7" s="135">
        <v>2</v>
      </c>
      <c r="G7" s="135">
        <v>2</v>
      </c>
      <c r="H7" s="135">
        <v>0</v>
      </c>
      <c r="I7" s="135">
        <v>2</v>
      </c>
      <c r="J7" s="135">
        <v>1</v>
      </c>
      <c r="K7" s="135">
        <v>1</v>
      </c>
      <c r="L7" s="262"/>
    </row>
    <row r="8" spans="1:12" ht="24.95" customHeight="1" x14ac:dyDescent="0.15">
      <c r="A8" s="240"/>
      <c r="B8" s="242"/>
      <c r="C8" s="244"/>
      <c r="D8" s="247"/>
      <c r="E8" s="250"/>
      <c r="F8" s="257" t="s">
        <v>306</v>
      </c>
      <c r="G8" s="258"/>
      <c r="H8" s="259"/>
      <c r="I8" s="341"/>
      <c r="J8" s="342"/>
      <c r="K8" s="343"/>
      <c r="L8" s="290" t="s">
        <v>307</v>
      </c>
    </row>
    <row r="9" spans="1:12" ht="24.95" customHeight="1" x14ac:dyDescent="0.15">
      <c r="A9" s="240"/>
      <c r="B9" s="242"/>
      <c r="C9" s="244"/>
      <c r="D9" s="247"/>
      <c r="E9" s="248"/>
      <c r="F9" s="135">
        <v>2</v>
      </c>
      <c r="G9" s="135">
        <v>1</v>
      </c>
      <c r="H9" s="135">
        <v>1</v>
      </c>
      <c r="I9" s="135"/>
      <c r="J9" s="135"/>
      <c r="K9" s="135"/>
      <c r="L9" s="273"/>
    </row>
    <row r="10" spans="1:12" ht="24.95" customHeight="1" x14ac:dyDescent="0.15">
      <c r="A10" s="240"/>
      <c r="B10" s="242"/>
      <c r="C10" s="244"/>
      <c r="D10" s="250" t="s">
        <v>19</v>
      </c>
      <c r="E10" s="242"/>
      <c r="F10" s="339" t="s">
        <v>308</v>
      </c>
      <c r="G10" s="339"/>
      <c r="H10" s="339"/>
      <c r="I10" s="266" t="s">
        <v>309</v>
      </c>
      <c r="J10" s="344"/>
      <c r="K10" s="344"/>
      <c r="L10" s="268" t="s">
        <v>310</v>
      </c>
    </row>
    <row r="11" spans="1:12" ht="24.95" customHeight="1" x14ac:dyDescent="0.15">
      <c r="A11" s="240"/>
      <c r="B11" s="242"/>
      <c r="C11" s="244"/>
      <c r="D11" s="247"/>
      <c r="E11" s="242"/>
      <c r="F11" s="136">
        <v>1</v>
      </c>
      <c r="G11" s="136">
        <v>1</v>
      </c>
      <c r="H11" s="136">
        <v>0</v>
      </c>
      <c r="I11" s="136">
        <v>1</v>
      </c>
      <c r="J11" s="136">
        <v>1</v>
      </c>
      <c r="K11" s="136">
        <v>0</v>
      </c>
      <c r="L11" s="262"/>
    </row>
    <row r="12" spans="1:12" ht="24.95" customHeight="1" x14ac:dyDescent="0.15">
      <c r="A12" s="240"/>
      <c r="B12" s="242"/>
      <c r="C12" s="274" t="s">
        <v>31</v>
      </c>
      <c r="D12" s="274"/>
      <c r="E12" s="274"/>
      <c r="F12" s="137">
        <f t="shared" ref="F12:K12" si="0">F11+F9+F7</f>
        <v>5</v>
      </c>
      <c r="G12" s="137">
        <f t="shared" si="0"/>
        <v>4</v>
      </c>
      <c r="H12" s="137">
        <f t="shared" si="0"/>
        <v>1</v>
      </c>
      <c r="I12" s="137">
        <f t="shared" si="0"/>
        <v>3</v>
      </c>
      <c r="J12" s="137">
        <f t="shared" si="0"/>
        <v>2</v>
      </c>
      <c r="K12" s="137">
        <f t="shared" si="0"/>
        <v>1</v>
      </c>
      <c r="L12" s="57"/>
    </row>
    <row r="13" spans="1:12" ht="24.95" customHeight="1" x14ac:dyDescent="0.15">
      <c r="A13" s="240"/>
      <c r="B13" s="242"/>
      <c r="C13" s="283" t="s">
        <v>270</v>
      </c>
      <c r="D13" s="242" t="s">
        <v>32</v>
      </c>
      <c r="E13" s="242"/>
      <c r="F13" s="266" t="s">
        <v>311</v>
      </c>
      <c r="G13" s="266"/>
      <c r="H13" s="266"/>
      <c r="I13" s="266" t="s">
        <v>311</v>
      </c>
      <c r="J13" s="266"/>
      <c r="K13" s="266"/>
      <c r="L13" s="262" t="s">
        <v>312</v>
      </c>
    </row>
    <row r="14" spans="1:12" ht="24.95" customHeight="1" x14ac:dyDescent="0.15">
      <c r="A14" s="240"/>
      <c r="B14" s="242"/>
      <c r="C14" s="283"/>
      <c r="D14" s="242"/>
      <c r="E14" s="242"/>
      <c r="F14" s="136">
        <v>3</v>
      </c>
      <c r="G14" s="136">
        <v>1</v>
      </c>
      <c r="H14" s="136">
        <v>3</v>
      </c>
      <c r="I14" s="136">
        <v>3</v>
      </c>
      <c r="J14" s="136">
        <v>1</v>
      </c>
      <c r="K14" s="136">
        <v>2</v>
      </c>
      <c r="L14" s="262"/>
    </row>
    <row r="15" spans="1:12" ht="24.95" customHeight="1" x14ac:dyDescent="0.15">
      <c r="A15" s="240"/>
      <c r="B15" s="242"/>
      <c r="C15" s="274" t="s">
        <v>313</v>
      </c>
      <c r="D15" s="274"/>
      <c r="E15" s="274"/>
      <c r="F15" s="137">
        <f t="shared" ref="F15:K15" si="1">F14</f>
        <v>3</v>
      </c>
      <c r="G15" s="137">
        <f t="shared" si="1"/>
        <v>1</v>
      </c>
      <c r="H15" s="137">
        <f t="shared" si="1"/>
        <v>3</v>
      </c>
      <c r="I15" s="137">
        <f t="shared" si="1"/>
        <v>3</v>
      </c>
      <c r="J15" s="137">
        <f t="shared" si="1"/>
        <v>1</v>
      </c>
      <c r="K15" s="137">
        <f t="shared" si="1"/>
        <v>2</v>
      </c>
      <c r="L15" s="57"/>
    </row>
    <row r="16" spans="1:12" ht="24.95" customHeight="1" x14ac:dyDescent="0.15">
      <c r="A16" s="240"/>
      <c r="B16" s="242"/>
      <c r="C16" s="275" t="s">
        <v>315</v>
      </c>
      <c r="D16" s="250" t="s">
        <v>316</v>
      </c>
      <c r="E16" s="250"/>
      <c r="F16" s="242" t="s">
        <v>317</v>
      </c>
      <c r="G16" s="242"/>
      <c r="H16" s="242"/>
      <c r="I16" s="242" t="s">
        <v>318</v>
      </c>
      <c r="J16" s="242"/>
      <c r="K16" s="242"/>
      <c r="L16" s="262"/>
    </row>
    <row r="17" spans="1:12" ht="24.95" customHeight="1" x14ac:dyDescent="0.15">
      <c r="A17" s="240"/>
      <c r="B17" s="242"/>
      <c r="C17" s="244"/>
      <c r="D17" s="247"/>
      <c r="E17" s="247"/>
      <c r="F17" s="135">
        <v>3</v>
      </c>
      <c r="G17" s="135">
        <v>1</v>
      </c>
      <c r="H17" s="135">
        <v>2</v>
      </c>
      <c r="I17" s="135">
        <v>3</v>
      </c>
      <c r="J17" s="135">
        <v>1</v>
      </c>
      <c r="K17" s="135">
        <v>2</v>
      </c>
      <c r="L17" s="262"/>
    </row>
    <row r="18" spans="1:12" ht="24.95" customHeight="1" x14ac:dyDescent="0.15">
      <c r="A18" s="240"/>
      <c r="B18" s="242"/>
      <c r="C18" s="244"/>
      <c r="D18" s="247"/>
      <c r="E18" s="250"/>
      <c r="F18" s="280" t="s">
        <v>319</v>
      </c>
      <c r="G18" s="258"/>
      <c r="H18" s="259"/>
      <c r="I18" s="283" t="s">
        <v>320</v>
      </c>
      <c r="J18" s="242"/>
      <c r="K18" s="242"/>
      <c r="L18" s="262"/>
    </row>
    <row r="19" spans="1:12" ht="24.95" customHeight="1" x14ac:dyDescent="0.15">
      <c r="A19" s="240"/>
      <c r="B19" s="242"/>
      <c r="C19" s="244"/>
      <c r="D19" s="247"/>
      <c r="E19" s="247"/>
      <c r="F19" s="135">
        <v>3</v>
      </c>
      <c r="G19" s="135">
        <v>1</v>
      </c>
      <c r="H19" s="135">
        <v>2</v>
      </c>
      <c r="I19" s="135">
        <v>3</v>
      </c>
      <c r="J19" s="135">
        <v>1</v>
      </c>
      <c r="K19" s="135">
        <v>2</v>
      </c>
      <c r="L19" s="262"/>
    </row>
    <row r="20" spans="1:12" ht="24.95" customHeight="1" x14ac:dyDescent="0.15">
      <c r="A20" s="240"/>
      <c r="B20" s="242"/>
      <c r="C20" s="244"/>
      <c r="D20" s="247"/>
      <c r="E20" s="250"/>
      <c r="F20" s="280" t="s">
        <v>321</v>
      </c>
      <c r="G20" s="258"/>
      <c r="H20" s="259"/>
      <c r="I20" s="242"/>
      <c r="J20" s="242"/>
      <c r="K20" s="242"/>
      <c r="L20" s="262" t="s">
        <v>322</v>
      </c>
    </row>
    <row r="21" spans="1:12" ht="24.95" customHeight="1" x14ac:dyDescent="0.15">
      <c r="A21" s="240"/>
      <c r="B21" s="242"/>
      <c r="C21" s="244"/>
      <c r="D21" s="247"/>
      <c r="E21" s="247"/>
      <c r="F21" s="135">
        <v>2</v>
      </c>
      <c r="G21" s="135">
        <v>1</v>
      </c>
      <c r="H21" s="135">
        <v>1</v>
      </c>
      <c r="I21" s="135"/>
      <c r="J21" s="135"/>
      <c r="K21" s="135"/>
      <c r="L21" s="262"/>
    </row>
    <row r="22" spans="1:12" ht="24.95" customHeight="1" x14ac:dyDescent="0.15">
      <c r="A22" s="240"/>
      <c r="B22" s="242"/>
      <c r="C22" s="244"/>
      <c r="D22" s="247"/>
      <c r="E22" s="250"/>
      <c r="F22" s="257" t="s">
        <v>323</v>
      </c>
      <c r="G22" s="258"/>
      <c r="H22" s="259"/>
      <c r="I22" s="283" t="s">
        <v>324</v>
      </c>
      <c r="J22" s="283"/>
      <c r="K22" s="283"/>
      <c r="L22" s="262" t="s">
        <v>325</v>
      </c>
    </row>
    <row r="23" spans="1:12" ht="24.95" customHeight="1" x14ac:dyDescent="0.15">
      <c r="A23" s="240"/>
      <c r="B23" s="242"/>
      <c r="C23" s="244"/>
      <c r="D23" s="247"/>
      <c r="E23" s="247"/>
      <c r="F23" s="135">
        <v>2</v>
      </c>
      <c r="G23" s="135">
        <v>1</v>
      </c>
      <c r="H23" s="135">
        <v>1</v>
      </c>
      <c r="I23" s="135">
        <v>3</v>
      </c>
      <c r="J23" s="135">
        <v>1</v>
      </c>
      <c r="K23" s="135">
        <v>2</v>
      </c>
      <c r="L23" s="262"/>
    </row>
    <row r="24" spans="1:12" ht="24.95" customHeight="1" x14ac:dyDescent="0.15">
      <c r="A24" s="240"/>
      <c r="B24" s="242"/>
      <c r="C24" s="244"/>
      <c r="D24" s="250" t="s">
        <v>19</v>
      </c>
      <c r="E24" s="250"/>
      <c r="F24" s="283" t="s">
        <v>326</v>
      </c>
      <c r="G24" s="242"/>
      <c r="H24" s="242"/>
      <c r="I24" s="283" t="s">
        <v>327</v>
      </c>
      <c r="J24" s="242"/>
      <c r="K24" s="242"/>
      <c r="L24" s="262" t="s">
        <v>310</v>
      </c>
    </row>
    <row r="25" spans="1:12" ht="24.95" customHeight="1" x14ac:dyDescent="0.15">
      <c r="A25" s="240"/>
      <c r="B25" s="242"/>
      <c r="C25" s="244"/>
      <c r="D25" s="247"/>
      <c r="E25" s="247"/>
      <c r="F25" s="135">
        <v>2</v>
      </c>
      <c r="G25" s="135">
        <v>1</v>
      </c>
      <c r="H25" s="135">
        <v>1</v>
      </c>
      <c r="I25" s="135">
        <v>2</v>
      </c>
      <c r="J25" s="135">
        <v>1</v>
      </c>
      <c r="K25" s="135">
        <v>1</v>
      </c>
      <c r="L25" s="262"/>
    </row>
    <row r="26" spans="1:12" ht="24.95" customHeight="1" x14ac:dyDescent="0.15">
      <c r="A26" s="240"/>
      <c r="B26" s="242"/>
      <c r="C26" s="244"/>
      <c r="D26" s="247"/>
      <c r="E26" s="250"/>
      <c r="F26" s="242" t="s">
        <v>328</v>
      </c>
      <c r="G26" s="242"/>
      <c r="H26" s="242"/>
      <c r="I26" s="242" t="s">
        <v>329</v>
      </c>
      <c r="J26" s="242"/>
      <c r="K26" s="242"/>
      <c r="L26" s="262"/>
    </row>
    <row r="27" spans="1:12" ht="24.95" customHeight="1" x14ac:dyDescent="0.15">
      <c r="A27" s="240"/>
      <c r="B27" s="242"/>
      <c r="C27" s="244"/>
      <c r="D27" s="247"/>
      <c r="E27" s="247"/>
      <c r="F27" s="135">
        <v>2</v>
      </c>
      <c r="G27" s="135">
        <v>1</v>
      </c>
      <c r="H27" s="135">
        <v>1</v>
      </c>
      <c r="I27" s="135">
        <v>2</v>
      </c>
      <c r="J27" s="135">
        <v>1</v>
      </c>
      <c r="K27" s="135">
        <v>1</v>
      </c>
      <c r="L27" s="262"/>
    </row>
    <row r="28" spans="1:12" ht="24.95" customHeight="1" x14ac:dyDescent="0.15">
      <c r="A28" s="240"/>
      <c r="B28" s="242"/>
      <c r="C28" s="244"/>
      <c r="D28" s="247"/>
      <c r="E28" s="250"/>
      <c r="F28" s="280" t="s">
        <v>330</v>
      </c>
      <c r="G28" s="281"/>
      <c r="H28" s="282"/>
      <c r="I28" s="283" t="s">
        <v>331</v>
      </c>
      <c r="J28" s="283"/>
      <c r="K28" s="283"/>
      <c r="L28" s="262" t="s">
        <v>310</v>
      </c>
    </row>
    <row r="29" spans="1:12" ht="24.95" customHeight="1" x14ac:dyDescent="0.15">
      <c r="A29" s="240"/>
      <c r="B29" s="242"/>
      <c r="C29" s="244"/>
      <c r="D29" s="247"/>
      <c r="E29" s="247"/>
      <c r="F29" s="135">
        <v>2</v>
      </c>
      <c r="G29" s="135">
        <v>1</v>
      </c>
      <c r="H29" s="135">
        <v>1</v>
      </c>
      <c r="I29" s="135">
        <v>2</v>
      </c>
      <c r="J29" s="135">
        <v>1</v>
      </c>
      <c r="K29" s="135">
        <v>1</v>
      </c>
      <c r="L29" s="262"/>
    </row>
    <row r="30" spans="1:12" ht="24.95" customHeight="1" x14ac:dyDescent="0.15">
      <c r="A30" s="240"/>
      <c r="B30" s="242"/>
      <c r="C30" s="274" t="s">
        <v>33</v>
      </c>
      <c r="D30" s="274"/>
      <c r="E30" s="274"/>
      <c r="F30" s="137">
        <f t="shared" ref="F30:K30" si="2">F29+F27+F25+F23+F21+F19+F17</f>
        <v>16</v>
      </c>
      <c r="G30" s="137">
        <f t="shared" si="2"/>
        <v>7</v>
      </c>
      <c r="H30" s="137">
        <f t="shared" si="2"/>
        <v>9</v>
      </c>
      <c r="I30" s="137">
        <f t="shared" si="2"/>
        <v>15</v>
      </c>
      <c r="J30" s="137">
        <f t="shared" si="2"/>
        <v>6</v>
      </c>
      <c r="K30" s="137">
        <f t="shared" si="2"/>
        <v>9</v>
      </c>
      <c r="L30" s="57"/>
    </row>
    <row r="31" spans="1:12" ht="24.95" customHeight="1" x14ac:dyDescent="0.15">
      <c r="A31" s="240"/>
      <c r="B31" s="292" t="s">
        <v>332</v>
      </c>
      <c r="C31" s="292"/>
      <c r="D31" s="292"/>
      <c r="E31" s="292"/>
      <c r="F31" s="138">
        <f t="shared" ref="F31:K31" si="3">F30+F15+F12</f>
        <v>24</v>
      </c>
      <c r="G31" s="138">
        <f t="shared" si="3"/>
        <v>12</v>
      </c>
      <c r="H31" s="138">
        <f t="shared" si="3"/>
        <v>13</v>
      </c>
      <c r="I31" s="138">
        <f t="shared" si="3"/>
        <v>21</v>
      </c>
      <c r="J31" s="138">
        <f t="shared" si="3"/>
        <v>9</v>
      </c>
      <c r="K31" s="138">
        <f t="shared" si="3"/>
        <v>12</v>
      </c>
      <c r="L31" s="56"/>
    </row>
    <row r="32" spans="1:12" ht="24.95" customHeight="1" x14ac:dyDescent="0.15">
      <c r="A32" s="240"/>
      <c r="B32" s="242">
        <v>2</v>
      </c>
      <c r="C32" s="275" t="s">
        <v>39</v>
      </c>
      <c r="D32" s="242" t="s">
        <v>18</v>
      </c>
      <c r="E32" s="242"/>
      <c r="F32" s="242"/>
      <c r="G32" s="242"/>
      <c r="H32" s="242"/>
      <c r="I32" s="242"/>
      <c r="J32" s="242"/>
      <c r="K32" s="242"/>
      <c r="L32" s="306"/>
    </row>
    <row r="33" spans="1:12" ht="24.95" customHeight="1" x14ac:dyDescent="0.15">
      <c r="A33" s="240"/>
      <c r="B33" s="242"/>
      <c r="C33" s="244"/>
      <c r="D33" s="242"/>
      <c r="E33" s="242"/>
      <c r="F33" s="135"/>
      <c r="G33" s="135"/>
      <c r="H33" s="135"/>
      <c r="I33" s="135"/>
      <c r="J33" s="135"/>
      <c r="K33" s="135"/>
      <c r="L33" s="302"/>
    </row>
    <row r="34" spans="1:12" ht="24.95" customHeight="1" x14ac:dyDescent="0.15">
      <c r="A34" s="240"/>
      <c r="B34" s="242"/>
      <c r="C34" s="244"/>
      <c r="D34" s="250" t="s">
        <v>19</v>
      </c>
      <c r="E34" s="242"/>
      <c r="F34" s="339" t="s">
        <v>333</v>
      </c>
      <c r="G34" s="339"/>
      <c r="H34" s="339"/>
      <c r="I34" s="280" t="s">
        <v>334</v>
      </c>
      <c r="J34" s="258"/>
      <c r="K34" s="259"/>
      <c r="L34" s="315" t="s">
        <v>310</v>
      </c>
    </row>
    <row r="35" spans="1:12" ht="24.95" customHeight="1" x14ac:dyDescent="0.15">
      <c r="A35" s="240"/>
      <c r="B35" s="242"/>
      <c r="C35" s="244"/>
      <c r="D35" s="247"/>
      <c r="E35" s="242"/>
      <c r="F35" s="136">
        <v>2</v>
      </c>
      <c r="G35" s="136">
        <v>1</v>
      </c>
      <c r="H35" s="136">
        <v>1</v>
      </c>
      <c r="I35" s="135">
        <v>2</v>
      </c>
      <c r="J35" s="135">
        <v>1</v>
      </c>
      <c r="K35" s="135">
        <v>1</v>
      </c>
      <c r="L35" s="316"/>
    </row>
    <row r="36" spans="1:12" ht="24.95" customHeight="1" x14ac:dyDescent="0.15">
      <c r="A36" s="240"/>
      <c r="B36" s="242"/>
      <c r="C36" s="244"/>
      <c r="D36" s="247"/>
      <c r="E36" s="242"/>
      <c r="F36" s="267" t="s">
        <v>335</v>
      </c>
      <c r="G36" s="267"/>
      <c r="H36" s="267"/>
      <c r="I36" s="267"/>
      <c r="J36" s="267"/>
      <c r="K36" s="267"/>
      <c r="L36" s="306" t="s">
        <v>336</v>
      </c>
    </row>
    <row r="37" spans="1:12" ht="24.95" customHeight="1" x14ac:dyDescent="0.15">
      <c r="A37" s="240"/>
      <c r="B37" s="242"/>
      <c r="C37" s="244"/>
      <c r="D37" s="247"/>
      <c r="E37" s="242"/>
      <c r="F37" s="136">
        <v>1</v>
      </c>
      <c r="G37" s="136">
        <v>1</v>
      </c>
      <c r="H37" s="136">
        <v>0</v>
      </c>
      <c r="I37" s="136"/>
      <c r="J37" s="136"/>
      <c r="K37" s="136"/>
      <c r="L37" s="302"/>
    </row>
    <row r="38" spans="1:12" ht="24.95" customHeight="1" x14ac:dyDescent="0.15">
      <c r="A38" s="240"/>
      <c r="B38" s="242"/>
      <c r="C38" s="244"/>
      <c r="D38" s="247"/>
      <c r="E38" s="250"/>
      <c r="F38" s="254"/>
      <c r="G38" s="255"/>
      <c r="H38" s="256"/>
      <c r="I38" s="266" t="s">
        <v>337</v>
      </c>
      <c r="J38" s="267"/>
      <c r="K38" s="267"/>
      <c r="L38" s="302" t="s">
        <v>338</v>
      </c>
    </row>
    <row r="39" spans="1:12" ht="24.95" customHeight="1" x14ac:dyDescent="0.15">
      <c r="A39" s="240"/>
      <c r="B39" s="242"/>
      <c r="C39" s="245"/>
      <c r="D39" s="248"/>
      <c r="E39" s="248"/>
      <c r="F39" s="136"/>
      <c r="G39" s="136"/>
      <c r="H39" s="136"/>
      <c r="I39" s="136">
        <v>2</v>
      </c>
      <c r="J39" s="136">
        <v>1</v>
      </c>
      <c r="K39" s="136">
        <v>1</v>
      </c>
      <c r="L39" s="302"/>
    </row>
    <row r="40" spans="1:12" ht="24.95" customHeight="1" x14ac:dyDescent="0.15">
      <c r="A40" s="240"/>
      <c r="B40" s="242"/>
      <c r="C40" s="274" t="s">
        <v>31</v>
      </c>
      <c r="D40" s="274"/>
      <c r="E40" s="274"/>
      <c r="F40" s="137">
        <f t="shared" ref="F40:K40" si="4">F39+F37+F35+F33</f>
        <v>3</v>
      </c>
      <c r="G40" s="137">
        <f t="shared" si="4"/>
        <v>2</v>
      </c>
      <c r="H40" s="137">
        <f t="shared" si="4"/>
        <v>1</v>
      </c>
      <c r="I40" s="137">
        <f t="shared" si="4"/>
        <v>4</v>
      </c>
      <c r="J40" s="137">
        <f t="shared" si="4"/>
        <v>2</v>
      </c>
      <c r="K40" s="137">
        <f t="shared" si="4"/>
        <v>2</v>
      </c>
      <c r="L40" s="55"/>
    </row>
    <row r="41" spans="1:12" ht="24.95" customHeight="1" x14ac:dyDescent="0.15">
      <c r="A41" s="240"/>
      <c r="B41" s="242"/>
      <c r="C41" s="275" t="s">
        <v>339</v>
      </c>
      <c r="D41" s="242" t="s">
        <v>32</v>
      </c>
      <c r="E41" s="242"/>
      <c r="F41" s="267"/>
      <c r="G41" s="267"/>
      <c r="H41" s="267"/>
      <c r="I41" s="267"/>
      <c r="J41" s="267"/>
      <c r="K41" s="267"/>
      <c r="L41" s="302"/>
    </row>
    <row r="42" spans="1:12" ht="24.95" customHeight="1" x14ac:dyDescent="0.15">
      <c r="A42" s="240"/>
      <c r="B42" s="242"/>
      <c r="C42" s="244"/>
      <c r="D42" s="242"/>
      <c r="E42" s="242"/>
      <c r="F42" s="136"/>
      <c r="G42" s="136"/>
      <c r="H42" s="136"/>
      <c r="I42" s="136"/>
      <c r="J42" s="136"/>
      <c r="K42" s="136"/>
      <c r="L42" s="302"/>
    </row>
    <row r="43" spans="1:12" ht="24.95" customHeight="1" x14ac:dyDescent="0.15">
      <c r="A43" s="240"/>
      <c r="B43" s="242"/>
      <c r="C43" s="244"/>
      <c r="D43" s="250" t="s">
        <v>19</v>
      </c>
      <c r="E43" s="242"/>
      <c r="F43" s="283" t="s">
        <v>340</v>
      </c>
      <c r="G43" s="283"/>
      <c r="H43" s="283"/>
      <c r="I43" s="338" t="s">
        <v>341</v>
      </c>
      <c r="J43" s="338"/>
      <c r="K43" s="338"/>
      <c r="L43" s="306" t="s">
        <v>342</v>
      </c>
    </row>
    <row r="44" spans="1:12" ht="24.95" customHeight="1" x14ac:dyDescent="0.15">
      <c r="A44" s="240"/>
      <c r="B44" s="242"/>
      <c r="C44" s="244"/>
      <c r="D44" s="247"/>
      <c r="E44" s="242"/>
      <c r="F44" s="135">
        <v>3</v>
      </c>
      <c r="G44" s="135">
        <v>1</v>
      </c>
      <c r="H44" s="135">
        <v>3</v>
      </c>
      <c r="I44" s="185">
        <v>3</v>
      </c>
      <c r="J44" s="185">
        <v>1</v>
      </c>
      <c r="K44" s="185">
        <v>2</v>
      </c>
      <c r="L44" s="302"/>
    </row>
    <row r="45" spans="1:12" ht="24.95" customHeight="1" x14ac:dyDescent="0.15">
      <c r="A45" s="240"/>
      <c r="B45" s="242"/>
      <c r="C45" s="244"/>
      <c r="D45" s="247"/>
      <c r="E45" s="242"/>
      <c r="F45" s="283" t="s">
        <v>343</v>
      </c>
      <c r="G45" s="283"/>
      <c r="H45" s="283"/>
      <c r="I45" s="283" t="s">
        <v>344</v>
      </c>
      <c r="J45" s="283"/>
      <c r="K45" s="283"/>
      <c r="L45" s="306" t="s">
        <v>342</v>
      </c>
    </row>
    <row r="46" spans="1:12" ht="24.95" customHeight="1" x14ac:dyDescent="0.15">
      <c r="A46" s="240"/>
      <c r="B46" s="242"/>
      <c r="C46" s="245"/>
      <c r="D46" s="248"/>
      <c r="E46" s="242"/>
      <c r="F46" s="135">
        <v>3</v>
      </c>
      <c r="G46" s="135">
        <v>1</v>
      </c>
      <c r="H46" s="135">
        <v>3</v>
      </c>
      <c r="I46" s="135">
        <v>3</v>
      </c>
      <c r="J46" s="135">
        <v>1</v>
      </c>
      <c r="K46" s="135">
        <v>2</v>
      </c>
      <c r="L46" s="302"/>
    </row>
    <row r="47" spans="1:12" ht="24.95" customHeight="1" x14ac:dyDescent="0.15">
      <c r="A47" s="240"/>
      <c r="B47" s="242"/>
      <c r="C47" s="274" t="s">
        <v>313</v>
      </c>
      <c r="D47" s="274"/>
      <c r="E47" s="274"/>
      <c r="F47" s="137">
        <f t="shared" ref="F47:K47" si="5">F46+F44+F42</f>
        <v>6</v>
      </c>
      <c r="G47" s="137">
        <f t="shared" si="5"/>
        <v>2</v>
      </c>
      <c r="H47" s="137">
        <f t="shared" si="5"/>
        <v>6</v>
      </c>
      <c r="I47" s="137">
        <f t="shared" si="5"/>
        <v>6</v>
      </c>
      <c r="J47" s="137">
        <f t="shared" si="5"/>
        <v>2</v>
      </c>
      <c r="K47" s="137">
        <f t="shared" si="5"/>
        <v>4</v>
      </c>
      <c r="L47" s="55"/>
    </row>
    <row r="48" spans="1:12" ht="24.95" customHeight="1" x14ac:dyDescent="0.15">
      <c r="A48" s="240"/>
      <c r="B48" s="242"/>
      <c r="C48" s="275" t="s">
        <v>314</v>
      </c>
      <c r="D48" s="242" t="s">
        <v>32</v>
      </c>
      <c r="E48" s="242"/>
      <c r="F48" s="242"/>
      <c r="G48" s="242"/>
      <c r="H48" s="242"/>
      <c r="I48" s="242"/>
      <c r="J48" s="242"/>
      <c r="K48" s="242"/>
      <c r="L48" s="317"/>
    </row>
    <row r="49" spans="1:12" ht="24.95" customHeight="1" x14ac:dyDescent="0.15">
      <c r="A49" s="240"/>
      <c r="B49" s="242"/>
      <c r="C49" s="244"/>
      <c r="D49" s="242"/>
      <c r="E49" s="242"/>
      <c r="F49" s="135"/>
      <c r="G49" s="135"/>
      <c r="H49" s="135"/>
      <c r="I49" s="135"/>
      <c r="J49" s="135"/>
      <c r="K49" s="135"/>
      <c r="L49" s="317"/>
    </row>
    <row r="50" spans="1:12" ht="24.95" customHeight="1" x14ac:dyDescent="0.15">
      <c r="A50" s="240"/>
      <c r="B50" s="242"/>
      <c r="C50" s="244"/>
      <c r="D50" s="250" t="s">
        <v>19</v>
      </c>
      <c r="E50" s="242"/>
      <c r="F50" s="283" t="s">
        <v>345</v>
      </c>
      <c r="G50" s="283"/>
      <c r="H50" s="283"/>
      <c r="I50" s="283" t="s">
        <v>346</v>
      </c>
      <c r="J50" s="242"/>
      <c r="K50" s="242"/>
      <c r="L50" s="302"/>
    </row>
    <row r="51" spans="1:12" ht="24.95" customHeight="1" x14ac:dyDescent="0.15">
      <c r="A51" s="240"/>
      <c r="B51" s="242"/>
      <c r="C51" s="244"/>
      <c r="D51" s="247"/>
      <c r="E51" s="242"/>
      <c r="F51" s="135">
        <v>3</v>
      </c>
      <c r="G51" s="135">
        <v>1</v>
      </c>
      <c r="H51" s="135">
        <v>2</v>
      </c>
      <c r="I51" s="135">
        <v>3</v>
      </c>
      <c r="J51" s="135">
        <v>1</v>
      </c>
      <c r="K51" s="135">
        <v>2</v>
      </c>
      <c r="L51" s="302"/>
    </row>
    <row r="52" spans="1:12" ht="24.95" customHeight="1" x14ac:dyDescent="0.15">
      <c r="A52" s="240"/>
      <c r="B52" s="242"/>
      <c r="C52" s="244"/>
      <c r="D52" s="247"/>
      <c r="E52" s="242"/>
      <c r="F52" s="283" t="s">
        <v>347</v>
      </c>
      <c r="G52" s="283"/>
      <c r="H52" s="283"/>
      <c r="I52" s="283" t="s">
        <v>347</v>
      </c>
      <c r="J52" s="283"/>
      <c r="K52" s="283"/>
      <c r="L52" s="302" t="s">
        <v>348</v>
      </c>
    </row>
    <row r="53" spans="1:12" ht="24.95" customHeight="1" x14ac:dyDescent="0.15">
      <c r="A53" s="240"/>
      <c r="B53" s="242"/>
      <c r="C53" s="244"/>
      <c r="D53" s="247"/>
      <c r="E53" s="242"/>
      <c r="F53" s="135">
        <v>3</v>
      </c>
      <c r="G53" s="135">
        <v>1</v>
      </c>
      <c r="H53" s="135">
        <v>2</v>
      </c>
      <c r="I53" s="135">
        <v>3</v>
      </c>
      <c r="J53" s="135">
        <v>1</v>
      </c>
      <c r="K53" s="135">
        <v>2</v>
      </c>
      <c r="L53" s="302"/>
    </row>
    <row r="54" spans="1:12" ht="24.95" customHeight="1" x14ac:dyDescent="0.15">
      <c r="A54" s="240"/>
      <c r="B54" s="242"/>
      <c r="C54" s="244"/>
      <c r="D54" s="247"/>
      <c r="E54" s="242"/>
      <c r="F54" s="283" t="s">
        <v>349</v>
      </c>
      <c r="G54" s="283"/>
      <c r="H54" s="283"/>
      <c r="I54" s="242"/>
      <c r="J54" s="242"/>
      <c r="K54" s="242"/>
      <c r="L54" s="302" t="s">
        <v>350</v>
      </c>
    </row>
    <row r="55" spans="1:12" ht="24.95" customHeight="1" x14ac:dyDescent="0.15">
      <c r="A55" s="240"/>
      <c r="B55" s="242"/>
      <c r="C55" s="244"/>
      <c r="D55" s="247"/>
      <c r="E55" s="242"/>
      <c r="F55" s="135">
        <v>2</v>
      </c>
      <c r="G55" s="135">
        <v>1</v>
      </c>
      <c r="H55" s="135">
        <v>1</v>
      </c>
      <c r="I55" s="135"/>
      <c r="J55" s="135"/>
      <c r="K55" s="135"/>
      <c r="L55" s="302"/>
    </row>
    <row r="56" spans="1:12" ht="24.95" customHeight="1" x14ac:dyDescent="0.15">
      <c r="A56" s="240"/>
      <c r="B56" s="242"/>
      <c r="C56" s="244"/>
      <c r="D56" s="247"/>
      <c r="E56" s="242"/>
      <c r="F56" s="283" t="s">
        <v>351</v>
      </c>
      <c r="G56" s="283"/>
      <c r="H56" s="283"/>
      <c r="I56" s="283" t="s">
        <v>352</v>
      </c>
      <c r="J56" s="242"/>
      <c r="K56" s="242"/>
      <c r="L56" s="302"/>
    </row>
    <row r="57" spans="1:12" ht="24.95" customHeight="1" x14ac:dyDescent="0.15">
      <c r="A57" s="240"/>
      <c r="B57" s="242"/>
      <c r="C57" s="244"/>
      <c r="D57" s="247"/>
      <c r="E57" s="242"/>
      <c r="F57" s="135">
        <v>3</v>
      </c>
      <c r="G57" s="135">
        <v>1</v>
      </c>
      <c r="H57" s="135">
        <v>2</v>
      </c>
      <c r="I57" s="135">
        <v>3</v>
      </c>
      <c r="J57" s="135">
        <v>1</v>
      </c>
      <c r="K57" s="135">
        <v>2</v>
      </c>
      <c r="L57" s="302"/>
    </row>
    <row r="58" spans="1:12" ht="24.95" customHeight="1" x14ac:dyDescent="0.15">
      <c r="A58" s="240"/>
      <c r="B58" s="242"/>
      <c r="C58" s="244"/>
      <c r="D58" s="247"/>
      <c r="E58" s="242"/>
      <c r="F58" s="283" t="s">
        <v>353</v>
      </c>
      <c r="G58" s="283"/>
      <c r="H58" s="283"/>
      <c r="I58" s="283" t="s">
        <v>354</v>
      </c>
      <c r="J58" s="242"/>
      <c r="K58" s="242"/>
      <c r="L58" s="302" t="s">
        <v>310</v>
      </c>
    </row>
    <row r="59" spans="1:12" ht="24.95" customHeight="1" x14ac:dyDescent="0.15">
      <c r="A59" s="240"/>
      <c r="B59" s="242"/>
      <c r="C59" s="244"/>
      <c r="D59" s="247"/>
      <c r="E59" s="242"/>
      <c r="F59" s="135">
        <v>2</v>
      </c>
      <c r="G59" s="135">
        <v>1</v>
      </c>
      <c r="H59" s="135">
        <v>1</v>
      </c>
      <c r="I59" s="135">
        <v>2</v>
      </c>
      <c r="J59" s="135">
        <v>1</v>
      </c>
      <c r="K59" s="135">
        <v>1</v>
      </c>
      <c r="L59" s="302"/>
    </row>
    <row r="60" spans="1:12" ht="24.95" customHeight="1" x14ac:dyDescent="0.15">
      <c r="A60" s="240"/>
      <c r="B60" s="242"/>
      <c r="C60" s="244"/>
      <c r="D60" s="247"/>
      <c r="E60" s="242"/>
      <c r="F60" s="242" t="s">
        <v>355</v>
      </c>
      <c r="G60" s="242"/>
      <c r="H60" s="242"/>
      <c r="I60" s="280"/>
      <c r="J60" s="258"/>
      <c r="K60" s="259"/>
      <c r="L60" s="302" t="s">
        <v>350</v>
      </c>
    </row>
    <row r="61" spans="1:12" ht="24.95" customHeight="1" x14ac:dyDescent="0.15">
      <c r="A61" s="240"/>
      <c r="B61" s="242"/>
      <c r="C61" s="244"/>
      <c r="D61" s="247"/>
      <c r="E61" s="242"/>
      <c r="F61" s="135">
        <v>2</v>
      </c>
      <c r="G61" s="135">
        <v>1</v>
      </c>
      <c r="H61" s="135">
        <v>1</v>
      </c>
      <c r="I61" s="135"/>
      <c r="J61" s="135"/>
      <c r="K61" s="135"/>
      <c r="L61" s="302"/>
    </row>
    <row r="62" spans="1:12" ht="24.95" customHeight="1" x14ac:dyDescent="0.15">
      <c r="A62" s="240"/>
      <c r="B62" s="242"/>
      <c r="C62" s="274" t="s">
        <v>33</v>
      </c>
      <c r="D62" s="274"/>
      <c r="E62" s="274"/>
      <c r="F62" s="137">
        <f t="shared" ref="F62:K62" si="6">F61+F59+F57+F55+F53+F51+F49</f>
        <v>15</v>
      </c>
      <c r="G62" s="137">
        <f t="shared" si="6"/>
        <v>6</v>
      </c>
      <c r="H62" s="137">
        <f t="shared" si="6"/>
        <v>9</v>
      </c>
      <c r="I62" s="137">
        <f t="shared" si="6"/>
        <v>11</v>
      </c>
      <c r="J62" s="137">
        <f t="shared" si="6"/>
        <v>4</v>
      </c>
      <c r="K62" s="137">
        <f t="shared" si="6"/>
        <v>7</v>
      </c>
      <c r="L62" s="55"/>
    </row>
    <row r="63" spans="1:12" ht="24.95" customHeight="1" x14ac:dyDescent="0.15">
      <c r="A63" s="240"/>
      <c r="B63" s="292" t="s">
        <v>27</v>
      </c>
      <c r="C63" s="292"/>
      <c r="D63" s="292"/>
      <c r="E63" s="292"/>
      <c r="F63" s="138">
        <f>F62+F40+F47</f>
        <v>24</v>
      </c>
      <c r="G63" s="138">
        <f>G62+G47+G40</f>
        <v>10</v>
      </c>
      <c r="H63" s="138">
        <f>H62+H47+H40</f>
        <v>16</v>
      </c>
      <c r="I63" s="138">
        <f>I62+I47+I40</f>
        <v>21</v>
      </c>
      <c r="J63" s="138">
        <f>J62+J47+J40</f>
        <v>8</v>
      </c>
      <c r="K63" s="138">
        <f>K62+K40+K47</f>
        <v>13</v>
      </c>
      <c r="L63" s="56"/>
    </row>
    <row r="64" spans="1:12" ht="24.95" customHeight="1" x14ac:dyDescent="0.15">
      <c r="A64" s="240">
        <v>2</v>
      </c>
      <c r="B64" s="242">
        <v>1</v>
      </c>
      <c r="C64" s="275" t="s">
        <v>39</v>
      </c>
      <c r="D64" s="242" t="s">
        <v>18</v>
      </c>
      <c r="E64" s="242"/>
      <c r="F64" s="242"/>
      <c r="G64" s="242"/>
      <c r="H64" s="242"/>
      <c r="I64" s="242"/>
      <c r="J64" s="242"/>
      <c r="K64" s="242"/>
      <c r="L64" s="262"/>
    </row>
    <row r="65" spans="1:12" ht="24.95" customHeight="1" x14ac:dyDescent="0.15">
      <c r="A65" s="240"/>
      <c r="B65" s="242"/>
      <c r="C65" s="244"/>
      <c r="D65" s="242"/>
      <c r="E65" s="242"/>
      <c r="F65" s="135"/>
      <c r="G65" s="135"/>
      <c r="H65" s="135"/>
      <c r="I65" s="135"/>
      <c r="J65" s="135"/>
      <c r="K65" s="135"/>
      <c r="L65" s="262"/>
    </row>
    <row r="66" spans="1:12" ht="24.95" customHeight="1" x14ac:dyDescent="0.15">
      <c r="A66" s="240"/>
      <c r="B66" s="242"/>
      <c r="C66" s="244"/>
      <c r="D66" s="250" t="s">
        <v>19</v>
      </c>
      <c r="E66" s="242"/>
      <c r="F66" s="266" t="s">
        <v>356</v>
      </c>
      <c r="G66" s="266"/>
      <c r="H66" s="266"/>
      <c r="I66" s="266" t="s">
        <v>357</v>
      </c>
      <c r="J66" s="267"/>
      <c r="K66" s="267"/>
      <c r="L66" s="262" t="s">
        <v>358</v>
      </c>
    </row>
    <row r="67" spans="1:12" ht="24.95" customHeight="1" x14ac:dyDescent="0.15">
      <c r="A67" s="240"/>
      <c r="B67" s="242"/>
      <c r="C67" s="244"/>
      <c r="D67" s="247"/>
      <c r="E67" s="242"/>
      <c r="F67" s="136">
        <v>2</v>
      </c>
      <c r="G67" s="136">
        <v>1</v>
      </c>
      <c r="H67" s="136">
        <v>1</v>
      </c>
      <c r="I67" s="136">
        <v>2</v>
      </c>
      <c r="J67" s="136">
        <v>1</v>
      </c>
      <c r="K67" s="136">
        <v>1</v>
      </c>
      <c r="L67" s="262"/>
    </row>
    <row r="68" spans="1:12" ht="24.95" customHeight="1" x14ac:dyDescent="0.15">
      <c r="A68" s="240"/>
      <c r="B68" s="242"/>
      <c r="C68" s="244"/>
      <c r="D68" s="247"/>
      <c r="E68" s="242"/>
      <c r="F68" s="254"/>
      <c r="G68" s="255"/>
      <c r="H68" s="256"/>
      <c r="I68" s="266" t="s">
        <v>359</v>
      </c>
      <c r="J68" s="267"/>
      <c r="K68" s="267"/>
      <c r="L68" s="272" t="s">
        <v>360</v>
      </c>
    </row>
    <row r="69" spans="1:12" ht="24.95" customHeight="1" x14ac:dyDescent="0.15">
      <c r="A69" s="240"/>
      <c r="B69" s="242"/>
      <c r="C69" s="245"/>
      <c r="D69" s="248"/>
      <c r="E69" s="242"/>
      <c r="F69" s="136"/>
      <c r="G69" s="136"/>
      <c r="H69" s="136"/>
      <c r="I69" s="136">
        <v>2</v>
      </c>
      <c r="J69" s="136">
        <v>1</v>
      </c>
      <c r="K69" s="136">
        <v>1</v>
      </c>
      <c r="L69" s="273"/>
    </row>
    <row r="70" spans="1:12" ht="24.95" customHeight="1" x14ac:dyDescent="0.15">
      <c r="A70" s="240"/>
      <c r="B70" s="242"/>
      <c r="C70" s="274" t="s">
        <v>31</v>
      </c>
      <c r="D70" s="274"/>
      <c r="E70" s="274"/>
      <c r="F70" s="137">
        <f>F69+F67+F65</f>
        <v>2</v>
      </c>
      <c r="G70" s="137">
        <f t="shared" ref="G70:K70" si="7">G69+G67+G65</f>
        <v>1</v>
      </c>
      <c r="H70" s="137">
        <f t="shared" si="7"/>
        <v>1</v>
      </c>
      <c r="I70" s="137">
        <f t="shared" si="7"/>
        <v>4</v>
      </c>
      <c r="J70" s="137">
        <f t="shared" si="7"/>
        <v>2</v>
      </c>
      <c r="K70" s="137">
        <f t="shared" si="7"/>
        <v>2</v>
      </c>
      <c r="L70" s="57"/>
    </row>
    <row r="71" spans="1:12" ht="24.95" customHeight="1" x14ac:dyDescent="0.15">
      <c r="A71" s="240"/>
      <c r="B71" s="242"/>
      <c r="C71" s="275" t="s">
        <v>270</v>
      </c>
      <c r="D71" s="242" t="s">
        <v>32</v>
      </c>
      <c r="E71" s="242"/>
      <c r="F71" s="267"/>
      <c r="G71" s="267"/>
      <c r="H71" s="267"/>
      <c r="I71" s="267"/>
      <c r="J71" s="267"/>
      <c r="K71" s="267"/>
      <c r="L71" s="262"/>
    </row>
    <row r="72" spans="1:12" ht="24.95" customHeight="1" x14ac:dyDescent="0.15">
      <c r="A72" s="240"/>
      <c r="B72" s="242"/>
      <c r="C72" s="244"/>
      <c r="D72" s="242"/>
      <c r="E72" s="242"/>
      <c r="F72" s="136"/>
      <c r="G72" s="136"/>
      <c r="H72" s="136"/>
      <c r="I72" s="136"/>
      <c r="J72" s="136"/>
      <c r="K72" s="136"/>
      <c r="L72" s="262"/>
    </row>
    <row r="73" spans="1:12" ht="24.95" customHeight="1" x14ac:dyDescent="0.15">
      <c r="A73" s="240"/>
      <c r="B73" s="242"/>
      <c r="C73" s="244"/>
      <c r="D73" s="250" t="s">
        <v>19</v>
      </c>
      <c r="E73" s="242"/>
      <c r="F73" s="283" t="s">
        <v>361</v>
      </c>
      <c r="G73" s="242"/>
      <c r="H73" s="242"/>
      <c r="I73" s="283" t="s">
        <v>362</v>
      </c>
      <c r="J73" s="242"/>
      <c r="K73" s="242"/>
      <c r="L73" s="262" t="s">
        <v>363</v>
      </c>
    </row>
    <row r="74" spans="1:12" ht="24.95" customHeight="1" x14ac:dyDescent="0.15">
      <c r="A74" s="240"/>
      <c r="B74" s="242"/>
      <c r="C74" s="244"/>
      <c r="D74" s="247"/>
      <c r="E74" s="242"/>
      <c r="F74" s="135">
        <v>3</v>
      </c>
      <c r="G74" s="135">
        <v>1</v>
      </c>
      <c r="H74" s="135">
        <v>3</v>
      </c>
      <c r="I74" s="135">
        <v>3</v>
      </c>
      <c r="J74" s="135">
        <v>1</v>
      </c>
      <c r="K74" s="135">
        <v>2</v>
      </c>
      <c r="L74" s="262"/>
    </row>
    <row r="75" spans="1:12" ht="24.95" customHeight="1" x14ac:dyDescent="0.15">
      <c r="A75" s="240"/>
      <c r="B75" s="242"/>
      <c r="C75" s="244"/>
      <c r="D75" s="247"/>
      <c r="E75" s="242"/>
      <c r="F75" s="266" t="s">
        <v>364</v>
      </c>
      <c r="G75" s="266"/>
      <c r="H75" s="266"/>
      <c r="I75" s="266" t="s">
        <v>365</v>
      </c>
      <c r="J75" s="266"/>
      <c r="K75" s="266"/>
      <c r="L75" s="262" t="s">
        <v>363</v>
      </c>
    </row>
    <row r="76" spans="1:12" ht="24.95" customHeight="1" x14ac:dyDescent="0.15">
      <c r="A76" s="240"/>
      <c r="B76" s="242"/>
      <c r="C76" s="244"/>
      <c r="D76" s="247"/>
      <c r="E76" s="242"/>
      <c r="F76" s="136">
        <v>3</v>
      </c>
      <c r="G76" s="136">
        <v>1</v>
      </c>
      <c r="H76" s="136">
        <v>3</v>
      </c>
      <c r="I76" s="136">
        <v>3</v>
      </c>
      <c r="J76" s="136">
        <v>1</v>
      </c>
      <c r="K76" s="136">
        <v>2</v>
      </c>
      <c r="L76" s="262"/>
    </row>
    <row r="77" spans="1:12" ht="24.95" customHeight="1" x14ac:dyDescent="0.15">
      <c r="A77" s="240"/>
      <c r="B77" s="242"/>
      <c r="C77" s="244"/>
      <c r="D77" s="247"/>
      <c r="E77" s="242"/>
      <c r="F77" s="267"/>
      <c r="G77" s="267"/>
      <c r="H77" s="267"/>
      <c r="I77" s="266" t="s">
        <v>366</v>
      </c>
      <c r="J77" s="267"/>
      <c r="K77" s="267"/>
      <c r="L77" s="262" t="s">
        <v>367</v>
      </c>
    </row>
    <row r="78" spans="1:12" ht="24.95" customHeight="1" x14ac:dyDescent="0.15">
      <c r="A78" s="240"/>
      <c r="B78" s="242"/>
      <c r="C78" s="244"/>
      <c r="D78" s="247"/>
      <c r="E78" s="242"/>
      <c r="F78" s="136"/>
      <c r="G78" s="136"/>
      <c r="H78" s="136"/>
      <c r="I78" s="136">
        <v>3</v>
      </c>
      <c r="J78" s="136">
        <v>1</v>
      </c>
      <c r="K78" s="136">
        <v>2</v>
      </c>
      <c r="L78" s="262"/>
    </row>
    <row r="79" spans="1:12" ht="24.95" customHeight="1" x14ac:dyDescent="0.15">
      <c r="A79" s="240"/>
      <c r="B79" s="242"/>
      <c r="C79" s="274" t="s">
        <v>313</v>
      </c>
      <c r="D79" s="274"/>
      <c r="E79" s="274"/>
      <c r="F79" s="137">
        <f>F78+F76+F74+F72</f>
        <v>6</v>
      </c>
      <c r="G79" s="137">
        <f t="shared" ref="G79:J79" si="8">G78+G76+G74+G72</f>
        <v>2</v>
      </c>
      <c r="H79" s="137">
        <f t="shared" si="8"/>
        <v>6</v>
      </c>
      <c r="I79" s="137">
        <f t="shared" si="8"/>
        <v>9</v>
      </c>
      <c r="J79" s="137">
        <f t="shared" si="8"/>
        <v>3</v>
      </c>
      <c r="K79" s="137">
        <f>K78+K76+K74+K72</f>
        <v>6</v>
      </c>
      <c r="L79" s="57"/>
    </row>
    <row r="80" spans="1:12" ht="24.95" customHeight="1" x14ac:dyDescent="0.15">
      <c r="A80" s="240"/>
      <c r="B80" s="242"/>
      <c r="C80" s="275" t="s">
        <v>314</v>
      </c>
      <c r="D80" s="242" t="s">
        <v>32</v>
      </c>
      <c r="E80" s="242"/>
      <c r="F80" s="242"/>
      <c r="G80" s="242"/>
      <c r="H80" s="242"/>
      <c r="I80" s="242"/>
      <c r="J80" s="242"/>
      <c r="K80" s="242"/>
      <c r="L80" s="262"/>
    </row>
    <row r="81" spans="1:12" ht="24.95" customHeight="1" x14ac:dyDescent="0.15">
      <c r="A81" s="240"/>
      <c r="B81" s="242"/>
      <c r="C81" s="244"/>
      <c r="D81" s="242"/>
      <c r="E81" s="242"/>
      <c r="F81" s="135"/>
      <c r="G81" s="135"/>
      <c r="H81" s="135"/>
      <c r="I81" s="135"/>
      <c r="J81" s="135"/>
      <c r="K81" s="135"/>
      <c r="L81" s="262"/>
    </row>
    <row r="82" spans="1:12" ht="24.95" customHeight="1" x14ac:dyDescent="0.15">
      <c r="A82" s="240"/>
      <c r="B82" s="242"/>
      <c r="C82" s="244"/>
      <c r="D82" s="250" t="s">
        <v>19</v>
      </c>
      <c r="E82" s="242"/>
      <c r="F82" s="242" t="s">
        <v>368</v>
      </c>
      <c r="G82" s="242"/>
      <c r="H82" s="242"/>
      <c r="I82" s="242" t="s">
        <v>369</v>
      </c>
      <c r="J82" s="242"/>
      <c r="K82" s="242"/>
      <c r="L82" s="262"/>
    </row>
    <row r="83" spans="1:12" ht="24.95" customHeight="1" x14ac:dyDescent="0.15">
      <c r="A83" s="240"/>
      <c r="B83" s="242"/>
      <c r="C83" s="244"/>
      <c r="D83" s="247"/>
      <c r="E83" s="242"/>
      <c r="F83" s="135">
        <v>3</v>
      </c>
      <c r="G83" s="135">
        <v>3</v>
      </c>
      <c r="H83" s="135">
        <v>0</v>
      </c>
      <c r="I83" s="135">
        <v>3</v>
      </c>
      <c r="J83" s="135">
        <v>3</v>
      </c>
      <c r="K83" s="135">
        <v>0</v>
      </c>
      <c r="L83" s="262"/>
    </row>
    <row r="84" spans="1:12" ht="24.95" customHeight="1" x14ac:dyDescent="0.15">
      <c r="A84" s="240"/>
      <c r="B84" s="242"/>
      <c r="C84" s="244"/>
      <c r="D84" s="247"/>
      <c r="E84" s="242"/>
      <c r="F84" s="283" t="s">
        <v>370</v>
      </c>
      <c r="G84" s="283"/>
      <c r="H84" s="283"/>
      <c r="I84" s="283" t="s">
        <v>370</v>
      </c>
      <c r="J84" s="283"/>
      <c r="K84" s="283"/>
      <c r="L84" s="262" t="s">
        <v>371</v>
      </c>
    </row>
    <row r="85" spans="1:12" ht="24.95" customHeight="1" x14ac:dyDescent="0.15">
      <c r="A85" s="240"/>
      <c r="B85" s="242"/>
      <c r="C85" s="244"/>
      <c r="D85" s="247"/>
      <c r="E85" s="242"/>
      <c r="F85" s="135">
        <v>3</v>
      </c>
      <c r="G85" s="135">
        <v>1</v>
      </c>
      <c r="H85" s="135">
        <v>2</v>
      </c>
      <c r="I85" s="135">
        <v>2</v>
      </c>
      <c r="J85" s="135">
        <v>1</v>
      </c>
      <c r="K85" s="135">
        <v>1</v>
      </c>
      <c r="L85" s="262"/>
    </row>
    <row r="86" spans="1:12" ht="24.95" customHeight="1" x14ac:dyDescent="0.15">
      <c r="A86" s="240"/>
      <c r="B86" s="242"/>
      <c r="C86" s="244"/>
      <c r="D86" s="247"/>
      <c r="E86" s="242"/>
      <c r="F86" s="283" t="s">
        <v>372</v>
      </c>
      <c r="G86" s="283"/>
      <c r="H86" s="283"/>
      <c r="I86" s="242"/>
      <c r="J86" s="242"/>
      <c r="K86" s="242"/>
      <c r="L86" s="262" t="s">
        <v>373</v>
      </c>
    </row>
    <row r="87" spans="1:12" ht="24.95" customHeight="1" x14ac:dyDescent="0.15">
      <c r="A87" s="240"/>
      <c r="B87" s="242"/>
      <c r="C87" s="244"/>
      <c r="D87" s="247"/>
      <c r="E87" s="242"/>
      <c r="F87" s="135">
        <v>2</v>
      </c>
      <c r="G87" s="135">
        <v>1</v>
      </c>
      <c r="H87" s="135">
        <v>1</v>
      </c>
      <c r="I87" s="135"/>
      <c r="J87" s="135"/>
      <c r="K87" s="135"/>
      <c r="L87" s="262"/>
    </row>
    <row r="88" spans="1:12" ht="24.95" customHeight="1" x14ac:dyDescent="0.15">
      <c r="A88" s="240"/>
      <c r="B88" s="242"/>
      <c r="C88" s="244"/>
      <c r="D88" s="247"/>
      <c r="E88" s="242"/>
      <c r="F88" s="242" t="s">
        <v>374</v>
      </c>
      <c r="G88" s="242"/>
      <c r="H88" s="242"/>
      <c r="I88" s="242"/>
      <c r="J88" s="242"/>
      <c r="K88" s="242"/>
      <c r="L88" s="262" t="s">
        <v>336</v>
      </c>
    </row>
    <row r="89" spans="1:12" ht="24.95" customHeight="1" x14ac:dyDescent="0.15">
      <c r="A89" s="240"/>
      <c r="B89" s="242"/>
      <c r="C89" s="244"/>
      <c r="D89" s="247"/>
      <c r="E89" s="242"/>
      <c r="F89" s="135">
        <v>1</v>
      </c>
      <c r="G89" s="135">
        <v>1</v>
      </c>
      <c r="H89" s="135">
        <v>0</v>
      </c>
      <c r="I89" s="135"/>
      <c r="J89" s="135"/>
      <c r="K89" s="135"/>
      <c r="L89" s="262"/>
    </row>
    <row r="90" spans="1:12" ht="24.95" customHeight="1" x14ac:dyDescent="0.15">
      <c r="A90" s="240"/>
      <c r="B90" s="242"/>
      <c r="C90" s="244"/>
      <c r="D90" s="247"/>
      <c r="E90" s="242"/>
      <c r="F90" s="280" t="s">
        <v>375</v>
      </c>
      <c r="G90" s="258"/>
      <c r="H90" s="259"/>
      <c r="I90" s="280" t="s">
        <v>376</v>
      </c>
      <c r="J90" s="258"/>
      <c r="K90" s="259"/>
      <c r="L90" s="290" t="s">
        <v>310</v>
      </c>
    </row>
    <row r="91" spans="1:12" ht="24.95" customHeight="1" x14ac:dyDescent="0.15">
      <c r="A91" s="240"/>
      <c r="B91" s="242"/>
      <c r="C91" s="244"/>
      <c r="D91" s="247"/>
      <c r="E91" s="242"/>
      <c r="F91" s="135">
        <v>3</v>
      </c>
      <c r="G91" s="135">
        <v>1</v>
      </c>
      <c r="H91" s="135">
        <v>2</v>
      </c>
      <c r="I91" s="135">
        <v>3</v>
      </c>
      <c r="J91" s="135">
        <v>1</v>
      </c>
      <c r="K91" s="135">
        <v>2</v>
      </c>
      <c r="L91" s="273"/>
    </row>
    <row r="92" spans="1:12" ht="24.95" customHeight="1" x14ac:dyDescent="0.15">
      <c r="A92" s="240"/>
      <c r="B92" s="242"/>
      <c r="C92" s="274" t="s">
        <v>33</v>
      </c>
      <c r="D92" s="274"/>
      <c r="E92" s="274"/>
      <c r="F92" s="137">
        <f>F91+F89+F87+F85+F83+F81</f>
        <v>12</v>
      </c>
      <c r="G92" s="137">
        <f t="shared" ref="G92:K92" si="9">G91+G89+G87+G85+G83+G81</f>
        <v>7</v>
      </c>
      <c r="H92" s="137">
        <f t="shared" si="9"/>
        <v>5</v>
      </c>
      <c r="I92" s="137">
        <f t="shared" si="9"/>
        <v>8</v>
      </c>
      <c r="J92" s="137">
        <f t="shared" si="9"/>
        <v>5</v>
      </c>
      <c r="K92" s="137">
        <f t="shared" si="9"/>
        <v>3</v>
      </c>
      <c r="L92" s="57"/>
    </row>
    <row r="93" spans="1:12" ht="24.95" customHeight="1" x14ac:dyDescent="0.15">
      <c r="A93" s="240"/>
      <c r="B93" s="292" t="s">
        <v>27</v>
      </c>
      <c r="C93" s="292"/>
      <c r="D93" s="292"/>
      <c r="E93" s="292"/>
      <c r="F93" s="138">
        <f>F92+F79+F70</f>
        <v>20</v>
      </c>
      <c r="G93" s="138">
        <f t="shared" ref="G93:K93" si="10">G92+G79+G70</f>
        <v>10</v>
      </c>
      <c r="H93" s="138">
        <f t="shared" si="10"/>
        <v>12</v>
      </c>
      <c r="I93" s="138">
        <f t="shared" si="10"/>
        <v>21</v>
      </c>
      <c r="J93" s="138">
        <f t="shared" si="10"/>
        <v>10</v>
      </c>
      <c r="K93" s="138">
        <f t="shared" si="10"/>
        <v>11</v>
      </c>
      <c r="L93" s="56"/>
    </row>
    <row r="94" spans="1:12" ht="24.95" customHeight="1" x14ac:dyDescent="0.15">
      <c r="A94" s="240"/>
      <c r="B94" s="242">
        <v>2</v>
      </c>
      <c r="C94" s="283" t="s">
        <v>39</v>
      </c>
      <c r="D94" s="242" t="s">
        <v>18</v>
      </c>
      <c r="E94" s="242"/>
      <c r="F94" s="242"/>
      <c r="G94" s="242"/>
      <c r="H94" s="242"/>
      <c r="I94" s="242"/>
      <c r="J94" s="242"/>
      <c r="K94" s="242"/>
      <c r="L94" s="306"/>
    </row>
    <row r="95" spans="1:12" ht="24.95" customHeight="1" x14ac:dyDescent="0.15">
      <c r="A95" s="240"/>
      <c r="B95" s="242"/>
      <c r="C95" s="242"/>
      <c r="D95" s="242"/>
      <c r="E95" s="242"/>
      <c r="F95" s="135"/>
      <c r="G95" s="135"/>
      <c r="H95" s="135"/>
      <c r="I95" s="135"/>
      <c r="J95" s="135"/>
      <c r="K95" s="135"/>
      <c r="L95" s="302"/>
    </row>
    <row r="96" spans="1:12" ht="24.95" customHeight="1" x14ac:dyDescent="0.15">
      <c r="A96" s="240"/>
      <c r="B96" s="242"/>
      <c r="C96" s="242"/>
      <c r="D96" s="242" t="s">
        <v>19</v>
      </c>
      <c r="E96" s="242"/>
      <c r="F96" s="267"/>
      <c r="G96" s="267"/>
      <c r="H96" s="267"/>
      <c r="I96" s="266" t="s">
        <v>377</v>
      </c>
      <c r="J96" s="267"/>
      <c r="K96" s="267"/>
      <c r="L96" s="302" t="s">
        <v>367</v>
      </c>
    </row>
    <row r="97" spans="1:12" ht="24.95" customHeight="1" x14ac:dyDescent="0.15">
      <c r="A97" s="240"/>
      <c r="B97" s="242"/>
      <c r="C97" s="242"/>
      <c r="D97" s="242"/>
      <c r="E97" s="242"/>
      <c r="F97" s="136"/>
      <c r="G97" s="136"/>
      <c r="H97" s="136"/>
      <c r="I97" s="136">
        <v>2</v>
      </c>
      <c r="J97" s="136">
        <v>2</v>
      </c>
      <c r="K97" s="136">
        <v>0</v>
      </c>
      <c r="L97" s="302"/>
    </row>
    <row r="98" spans="1:12" ht="24.95" customHeight="1" x14ac:dyDescent="0.15">
      <c r="A98" s="240"/>
      <c r="B98" s="242"/>
      <c r="C98" s="274" t="s">
        <v>31</v>
      </c>
      <c r="D98" s="274"/>
      <c r="E98" s="274"/>
      <c r="F98" s="137">
        <f>F97+F95</f>
        <v>0</v>
      </c>
      <c r="G98" s="137">
        <f t="shared" ref="G98:K98" si="11">G97+G95</f>
        <v>0</v>
      </c>
      <c r="H98" s="137">
        <f t="shared" si="11"/>
        <v>0</v>
      </c>
      <c r="I98" s="137">
        <f t="shared" si="11"/>
        <v>2</v>
      </c>
      <c r="J98" s="137">
        <f t="shared" si="11"/>
        <v>2</v>
      </c>
      <c r="K98" s="137">
        <f t="shared" si="11"/>
        <v>0</v>
      </c>
      <c r="L98" s="55"/>
    </row>
    <row r="99" spans="1:12" ht="24.95" customHeight="1" x14ac:dyDescent="0.15">
      <c r="A99" s="240"/>
      <c r="B99" s="242"/>
      <c r="C99" s="283" t="s">
        <v>270</v>
      </c>
      <c r="D99" s="242" t="s">
        <v>32</v>
      </c>
      <c r="E99" s="242"/>
      <c r="F99" s="267"/>
      <c r="G99" s="267"/>
      <c r="H99" s="267"/>
      <c r="I99" s="267"/>
      <c r="J99" s="267"/>
      <c r="K99" s="267"/>
      <c r="L99" s="302"/>
    </row>
    <row r="100" spans="1:12" ht="24.95" customHeight="1" x14ac:dyDescent="0.15">
      <c r="A100" s="240"/>
      <c r="B100" s="242"/>
      <c r="C100" s="242"/>
      <c r="D100" s="242"/>
      <c r="E100" s="242"/>
      <c r="F100" s="136"/>
      <c r="G100" s="136"/>
      <c r="H100" s="136"/>
      <c r="I100" s="136"/>
      <c r="J100" s="136"/>
      <c r="K100" s="136"/>
      <c r="L100" s="302"/>
    </row>
    <row r="101" spans="1:12" ht="24.95" customHeight="1" x14ac:dyDescent="0.15">
      <c r="A101" s="240"/>
      <c r="B101" s="242"/>
      <c r="C101" s="242"/>
      <c r="D101" s="242" t="s">
        <v>19</v>
      </c>
      <c r="E101" s="242"/>
      <c r="F101" s="242"/>
      <c r="G101" s="242"/>
      <c r="H101" s="242"/>
      <c r="I101" s="283" t="s">
        <v>378</v>
      </c>
      <c r="J101" s="242"/>
      <c r="K101" s="242"/>
      <c r="L101" s="306" t="s">
        <v>367</v>
      </c>
    </row>
    <row r="102" spans="1:12" ht="24.95" customHeight="1" x14ac:dyDescent="0.15">
      <c r="A102" s="240"/>
      <c r="B102" s="242"/>
      <c r="C102" s="242"/>
      <c r="D102" s="242"/>
      <c r="E102" s="242"/>
      <c r="F102" s="135"/>
      <c r="G102" s="135"/>
      <c r="H102" s="135"/>
      <c r="I102" s="135">
        <v>3</v>
      </c>
      <c r="J102" s="135">
        <v>1</v>
      </c>
      <c r="K102" s="135">
        <v>2</v>
      </c>
      <c r="L102" s="302"/>
    </row>
    <row r="103" spans="1:12" ht="24.95" customHeight="1" x14ac:dyDescent="0.15">
      <c r="A103" s="240"/>
      <c r="B103" s="242"/>
      <c r="C103" s="274" t="s">
        <v>313</v>
      </c>
      <c r="D103" s="274"/>
      <c r="E103" s="274"/>
      <c r="F103" s="137">
        <f>F102+F100</f>
        <v>0</v>
      </c>
      <c r="G103" s="137">
        <f t="shared" ref="G103:K103" si="12">G102+G100</f>
        <v>0</v>
      </c>
      <c r="H103" s="137">
        <f t="shared" si="12"/>
        <v>0</v>
      </c>
      <c r="I103" s="137">
        <f t="shared" si="12"/>
        <v>3</v>
      </c>
      <c r="J103" s="137">
        <f t="shared" si="12"/>
        <v>1</v>
      </c>
      <c r="K103" s="137">
        <f t="shared" si="12"/>
        <v>2</v>
      </c>
      <c r="L103" s="55"/>
    </row>
    <row r="104" spans="1:12" ht="24.95" customHeight="1" x14ac:dyDescent="0.15">
      <c r="A104" s="240"/>
      <c r="B104" s="242"/>
      <c r="C104" s="275" t="s">
        <v>379</v>
      </c>
      <c r="D104" s="250" t="s">
        <v>32</v>
      </c>
      <c r="E104" s="250"/>
      <c r="F104" s="242"/>
      <c r="G104" s="242"/>
      <c r="H104" s="242"/>
      <c r="I104" s="242"/>
      <c r="J104" s="242"/>
      <c r="K104" s="242"/>
      <c r="L104" s="317" t="s">
        <v>380</v>
      </c>
    </row>
    <row r="105" spans="1:12" ht="24.95" customHeight="1" x14ac:dyDescent="0.15">
      <c r="A105" s="240"/>
      <c r="B105" s="242"/>
      <c r="C105" s="244"/>
      <c r="D105" s="247"/>
      <c r="E105" s="247"/>
      <c r="F105" s="135"/>
      <c r="G105" s="135"/>
      <c r="H105" s="135"/>
      <c r="I105" s="135"/>
      <c r="J105" s="135"/>
      <c r="K105" s="135"/>
      <c r="L105" s="317"/>
    </row>
    <row r="106" spans="1:12" ht="24.95" customHeight="1" x14ac:dyDescent="0.15">
      <c r="A106" s="240"/>
      <c r="B106" s="242"/>
      <c r="C106" s="244"/>
      <c r="D106" s="247"/>
      <c r="E106" s="247"/>
      <c r="F106" s="283" t="s">
        <v>381</v>
      </c>
      <c r="G106" s="242"/>
      <c r="H106" s="242"/>
      <c r="I106" s="283" t="s">
        <v>382</v>
      </c>
      <c r="J106" s="242"/>
      <c r="K106" s="242"/>
      <c r="L106" s="317"/>
    </row>
    <row r="107" spans="1:12" ht="24.95" customHeight="1" x14ac:dyDescent="0.15">
      <c r="A107" s="240"/>
      <c r="B107" s="242"/>
      <c r="C107" s="244"/>
      <c r="D107" s="248"/>
      <c r="E107" s="248"/>
      <c r="F107" s="135">
        <v>3</v>
      </c>
      <c r="G107" s="135">
        <v>0</v>
      </c>
      <c r="H107" s="135">
        <v>0</v>
      </c>
      <c r="I107" s="135">
        <v>3</v>
      </c>
      <c r="J107" s="135">
        <v>0</v>
      </c>
      <c r="K107" s="135">
        <v>0</v>
      </c>
      <c r="L107" s="317"/>
    </row>
    <row r="108" spans="1:12" ht="24.95" customHeight="1" x14ac:dyDescent="0.15">
      <c r="A108" s="240"/>
      <c r="B108" s="242"/>
      <c r="C108" s="244"/>
      <c r="D108" s="250" t="s">
        <v>19</v>
      </c>
      <c r="E108" s="250"/>
      <c r="F108" s="257" t="s">
        <v>383</v>
      </c>
      <c r="G108" s="258"/>
      <c r="H108" s="259"/>
      <c r="I108" s="280" t="s">
        <v>384</v>
      </c>
      <c r="J108" s="258"/>
      <c r="K108" s="259"/>
      <c r="L108" s="293" t="s">
        <v>310</v>
      </c>
    </row>
    <row r="109" spans="1:12" ht="24.95" customHeight="1" x14ac:dyDescent="0.15">
      <c r="A109" s="240"/>
      <c r="B109" s="242"/>
      <c r="C109" s="244"/>
      <c r="D109" s="247"/>
      <c r="E109" s="247"/>
      <c r="F109" s="135">
        <v>1</v>
      </c>
      <c r="G109" s="135">
        <v>1</v>
      </c>
      <c r="H109" s="135">
        <v>0</v>
      </c>
      <c r="I109" s="135">
        <v>1</v>
      </c>
      <c r="J109" s="135">
        <v>1</v>
      </c>
      <c r="K109" s="135">
        <v>0</v>
      </c>
      <c r="L109" s="337"/>
    </row>
    <row r="110" spans="1:12" ht="24.95" customHeight="1" x14ac:dyDescent="0.15">
      <c r="A110" s="240"/>
      <c r="B110" s="242"/>
      <c r="C110" s="244"/>
      <c r="D110" s="247"/>
      <c r="E110" s="247"/>
      <c r="F110" s="283" t="s">
        <v>385</v>
      </c>
      <c r="G110" s="283"/>
      <c r="H110" s="283"/>
      <c r="I110" s="283" t="s">
        <v>385</v>
      </c>
      <c r="J110" s="283"/>
      <c r="K110" s="283"/>
      <c r="L110" s="302" t="s">
        <v>386</v>
      </c>
    </row>
    <row r="111" spans="1:12" ht="24.95" customHeight="1" x14ac:dyDescent="0.15">
      <c r="A111" s="240"/>
      <c r="B111" s="242"/>
      <c r="C111" s="244"/>
      <c r="D111" s="247"/>
      <c r="E111" s="247"/>
      <c r="F111" s="135">
        <v>2</v>
      </c>
      <c r="G111" s="135">
        <v>1</v>
      </c>
      <c r="H111" s="135">
        <v>1</v>
      </c>
      <c r="I111" s="135">
        <v>2</v>
      </c>
      <c r="J111" s="135">
        <v>1</v>
      </c>
      <c r="K111" s="135">
        <v>1</v>
      </c>
      <c r="L111" s="302"/>
    </row>
    <row r="112" spans="1:12" ht="24.95" customHeight="1" x14ac:dyDescent="0.15">
      <c r="A112" s="240"/>
      <c r="B112" s="242"/>
      <c r="C112" s="244"/>
      <c r="D112" s="247"/>
      <c r="E112" s="247"/>
      <c r="F112" s="283" t="s">
        <v>387</v>
      </c>
      <c r="G112" s="242"/>
      <c r="H112" s="242"/>
      <c r="I112" s="283" t="s">
        <v>387</v>
      </c>
      <c r="J112" s="242"/>
      <c r="K112" s="242"/>
      <c r="L112" s="302" t="s">
        <v>371</v>
      </c>
    </row>
    <row r="113" spans="1:12" ht="24.95" customHeight="1" x14ac:dyDescent="0.15">
      <c r="A113" s="240"/>
      <c r="B113" s="242"/>
      <c r="C113" s="244"/>
      <c r="D113" s="247"/>
      <c r="E113" s="247"/>
      <c r="F113" s="135">
        <v>3</v>
      </c>
      <c r="G113" s="135">
        <v>1</v>
      </c>
      <c r="H113" s="135">
        <v>2</v>
      </c>
      <c r="I113" s="135">
        <v>2</v>
      </c>
      <c r="J113" s="135">
        <v>1</v>
      </c>
      <c r="K113" s="135">
        <v>1</v>
      </c>
      <c r="L113" s="302"/>
    </row>
    <row r="114" spans="1:12" ht="24.95" customHeight="1" x14ac:dyDescent="0.15">
      <c r="A114" s="240"/>
      <c r="B114" s="242"/>
      <c r="C114" s="244"/>
      <c r="D114" s="247"/>
      <c r="E114" s="247"/>
      <c r="F114" s="283" t="s">
        <v>388</v>
      </c>
      <c r="G114" s="242"/>
      <c r="H114" s="242"/>
      <c r="I114" s="283" t="s">
        <v>388</v>
      </c>
      <c r="J114" s="242"/>
      <c r="K114" s="242"/>
      <c r="L114" s="302" t="s">
        <v>371</v>
      </c>
    </row>
    <row r="115" spans="1:12" ht="24.95" customHeight="1" x14ac:dyDescent="0.15">
      <c r="A115" s="240"/>
      <c r="B115" s="242"/>
      <c r="C115" s="244"/>
      <c r="D115" s="247"/>
      <c r="E115" s="247"/>
      <c r="F115" s="135">
        <v>3</v>
      </c>
      <c r="G115" s="135">
        <v>1</v>
      </c>
      <c r="H115" s="135">
        <v>2</v>
      </c>
      <c r="I115" s="135">
        <v>2</v>
      </c>
      <c r="J115" s="135">
        <v>1</v>
      </c>
      <c r="K115" s="135">
        <v>1</v>
      </c>
      <c r="L115" s="302"/>
    </row>
    <row r="116" spans="1:12" ht="24.95" customHeight="1" x14ac:dyDescent="0.15">
      <c r="A116" s="240"/>
      <c r="B116" s="242"/>
      <c r="C116" s="244"/>
      <c r="D116" s="247"/>
      <c r="E116" s="247"/>
      <c r="F116" s="283" t="s">
        <v>389</v>
      </c>
      <c r="G116" s="242"/>
      <c r="H116" s="242"/>
      <c r="I116" s="283"/>
      <c r="J116" s="242"/>
      <c r="K116" s="242"/>
      <c r="L116" s="302" t="s">
        <v>336</v>
      </c>
    </row>
    <row r="117" spans="1:12" ht="24.95" customHeight="1" x14ac:dyDescent="0.15">
      <c r="A117" s="240"/>
      <c r="B117" s="242"/>
      <c r="C117" s="244"/>
      <c r="D117" s="247"/>
      <c r="E117" s="247"/>
      <c r="F117" s="135">
        <v>3</v>
      </c>
      <c r="G117" s="135">
        <v>1</v>
      </c>
      <c r="H117" s="135">
        <v>2</v>
      </c>
      <c r="I117" s="186"/>
      <c r="J117" s="186"/>
      <c r="K117" s="186"/>
      <c r="L117" s="302"/>
    </row>
    <row r="118" spans="1:12" ht="24.95" customHeight="1" x14ac:dyDescent="0.15">
      <c r="A118" s="240"/>
      <c r="B118" s="242"/>
      <c r="C118" s="244"/>
      <c r="D118" s="247"/>
      <c r="E118" s="247"/>
      <c r="F118" s="283" t="s">
        <v>390</v>
      </c>
      <c r="G118" s="242"/>
      <c r="H118" s="242"/>
      <c r="I118" s="283"/>
      <c r="J118" s="242"/>
      <c r="K118" s="242"/>
      <c r="L118" s="302" t="s">
        <v>336</v>
      </c>
    </row>
    <row r="119" spans="1:12" ht="24.95" customHeight="1" x14ac:dyDescent="0.15">
      <c r="A119" s="240"/>
      <c r="B119" s="242"/>
      <c r="C119" s="244"/>
      <c r="D119" s="247"/>
      <c r="E119" s="247"/>
      <c r="F119" s="135">
        <v>2</v>
      </c>
      <c r="G119" s="135">
        <v>1</v>
      </c>
      <c r="H119" s="135">
        <v>1</v>
      </c>
      <c r="I119" s="135"/>
      <c r="J119" s="135"/>
      <c r="K119" s="135"/>
      <c r="L119" s="302"/>
    </row>
    <row r="120" spans="1:12" ht="24.95" customHeight="1" x14ac:dyDescent="0.15">
      <c r="A120" s="240"/>
      <c r="B120" s="242"/>
      <c r="C120" s="244"/>
      <c r="D120" s="247"/>
      <c r="E120" s="247"/>
      <c r="F120" s="257"/>
      <c r="G120" s="258"/>
      <c r="H120" s="259"/>
      <c r="I120" s="280" t="s">
        <v>391</v>
      </c>
      <c r="J120" s="258"/>
      <c r="K120" s="259"/>
      <c r="L120" s="315" t="s">
        <v>392</v>
      </c>
    </row>
    <row r="121" spans="1:12" ht="24.95" customHeight="1" x14ac:dyDescent="0.15">
      <c r="A121" s="240"/>
      <c r="B121" s="242"/>
      <c r="C121" s="244"/>
      <c r="D121" s="247"/>
      <c r="E121" s="247"/>
      <c r="F121" s="135"/>
      <c r="G121" s="135"/>
      <c r="H121" s="135"/>
      <c r="I121" s="135">
        <v>2</v>
      </c>
      <c r="J121" s="135">
        <v>1</v>
      </c>
      <c r="K121" s="135">
        <v>1</v>
      </c>
      <c r="L121" s="316"/>
    </row>
    <row r="122" spans="1:12" ht="24.95" customHeight="1" x14ac:dyDescent="0.15">
      <c r="A122" s="240"/>
      <c r="B122" s="242"/>
      <c r="C122" s="244"/>
      <c r="D122" s="247"/>
      <c r="E122" s="247"/>
      <c r="F122" s="242" t="s">
        <v>393</v>
      </c>
      <c r="G122" s="242"/>
      <c r="H122" s="242"/>
      <c r="I122" s="242"/>
      <c r="J122" s="242"/>
      <c r="K122" s="242"/>
      <c r="L122" s="302" t="s">
        <v>336</v>
      </c>
    </row>
    <row r="123" spans="1:12" ht="24.95" customHeight="1" x14ac:dyDescent="0.15">
      <c r="A123" s="240"/>
      <c r="B123" s="242"/>
      <c r="C123" s="244"/>
      <c r="D123" s="247"/>
      <c r="E123" s="247"/>
      <c r="F123" s="135">
        <v>2</v>
      </c>
      <c r="G123" s="135">
        <v>1</v>
      </c>
      <c r="H123" s="135">
        <v>1</v>
      </c>
      <c r="I123" s="135"/>
      <c r="J123" s="135"/>
      <c r="K123" s="135"/>
      <c r="L123" s="302"/>
    </row>
    <row r="124" spans="1:12" ht="24.95" customHeight="1" x14ac:dyDescent="0.15">
      <c r="A124" s="240"/>
      <c r="B124" s="242"/>
      <c r="C124" s="244"/>
      <c r="D124" s="247"/>
      <c r="E124" s="247"/>
      <c r="F124" s="242" t="s">
        <v>394</v>
      </c>
      <c r="G124" s="242"/>
      <c r="H124" s="242"/>
      <c r="I124" s="242"/>
      <c r="J124" s="242"/>
      <c r="K124" s="242"/>
      <c r="L124" s="302" t="s">
        <v>336</v>
      </c>
    </row>
    <row r="125" spans="1:12" ht="24.95" customHeight="1" x14ac:dyDescent="0.15">
      <c r="A125" s="240"/>
      <c r="B125" s="242"/>
      <c r="C125" s="245"/>
      <c r="D125" s="248"/>
      <c r="E125" s="248"/>
      <c r="F125" s="135">
        <v>2</v>
      </c>
      <c r="G125" s="135">
        <v>1</v>
      </c>
      <c r="H125" s="135">
        <v>1</v>
      </c>
      <c r="I125" s="135"/>
      <c r="J125" s="135"/>
      <c r="K125" s="135"/>
      <c r="L125" s="302"/>
    </row>
    <row r="126" spans="1:12" ht="24.95" customHeight="1" x14ac:dyDescent="0.15">
      <c r="A126" s="240"/>
      <c r="B126" s="242"/>
      <c r="C126" s="274" t="s">
        <v>33</v>
      </c>
      <c r="D126" s="274"/>
      <c r="E126" s="274"/>
      <c r="F126" s="137">
        <f>F125+F123+F121+F119+F117+F115+F113+F111+F109+F107+F105</f>
        <v>21</v>
      </c>
      <c r="G126" s="137">
        <f t="shared" ref="G126:K126" si="13">G125+G123+G121+G119+G117+G115+G113+G111+G109+G107+G105</f>
        <v>8</v>
      </c>
      <c r="H126" s="137">
        <f t="shared" si="13"/>
        <v>10</v>
      </c>
      <c r="I126" s="137">
        <f t="shared" si="13"/>
        <v>12</v>
      </c>
      <c r="J126" s="137">
        <f t="shared" si="13"/>
        <v>5</v>
      </c>
      <c r="K126" s="137">
        <f t="shared" si="13"/>
        <v>4</v>
      </c>
      <c r="L126" s="55"/>
    </row>
    <row r="127" spans="1:12" ht="24.95" customHeight="1" x14ac:dyDescent="0.15">
      <c r="A127" s="240"/>
      <c r="B127" s="292" t="s">
        <v>27</v>
      </c>
      <c r="C127" s="292"/>
      <c r="D127" s="292"/>
      <c r="E127" s="292"/>
      <c r="F127" s="138">
        <f>F126+F103+F98</f>
        <v>21</v>
      </c>
      <c r="G127" s="138">
        <f t="shared" ref="G127:K127" si="14">G126+G103+G98</f>
        <v>8</v>
      </c>
      <c r="H127" s="138">
        <f t="shared" si="14"/>
        <v>10</v>
      </c>
      <c r="I127" s="138">
        <f t="shared" si="14"/>
        <v>17</v>
      </c>
      <c r="J127" s="138">
        <f t="shared" si="14"/>
        <v>8</v>
      </c>
      <c r="K127" s="138">
        <f t="shared" si="14"/>
        <v>6</v>
      </c>
      <c r="L127" s="56"/>
    </row>
    <row r="128" spans="1:12" ht="24.95" customHeight="1" x14ac:dyDescent="0.15">
      <c r="A128" s="318" t="s">
        <v>20</v>
      </c>
      <c r="B128" s="292"/>
      <c r="C128" s="292"/>
      <c r="D128" s="292"/>
      <c r="E128" s="292"/>
      <c r="F128" s="138">
        <f>F127+F93+F63+F31</f>
        <v>89</v>
      </c>
      <c r="G128" s="138">
        <f t="shared" ref="G128:K128" si="15">G127+G93+G63+G31</f>
        <v>40</v>
      </c>
      <c r="H128" s="138">
        <f t="shared" si="15"/>
        <v>51</v>
      </c>
      <c r="I128" s="138">
        <f t="shared" si="15"/>
        <v>80</v>
      </c>
      <c r="J128" s="138">
        <f t="shared" si="15"/>
        <v>35</v>
      </c>
      <c r="K128" s="138">
        <f t="shared" si="15"/>
        <v>42</v>
      </c>
      <c r="L128" s="56"/>
    </row>
    <row r="129" spans="1:12" ht="24.95" customHeight="1" x14ac:dyDescent="0.15">
      <c r="A129" s="319" t="s">
        <v>395</v>
      </c>
      <c r="B129" s="320"/>
      <c r="C129" s="320"/>
      <c r="D129" s="320"/>
      <c r="E129" s="320"/>
      <c r="F129" s="320"/>
      <c r="G129" s="320"/>
      <c r="H129" s="320"/>
      <c r="I129" s="320"/>
      <c r="J129" s="320"/>
      <c r="K129" s="320"/>
      <c r="L129" s="321"/>
    </row>
    <row r="130" spans="1:12" ht="24.95" customHeight="1" x14ac:dyDescent="0.15">
      <c r="A130" s="319" t="s">
        <v>21</v>
      </c>
      <c r="B130" s="320"/>
      <c r="C130" s="320" t="s">
        <v>396</v>
      </c>
      <c r="D130" s="320"/>
      <c r="E130" s="320"/>
      <c r="F130" s="320"/>
      <c r="G130" s="320"/>
      <c r="H130" s="320" t="s">
        <v>22</v>
      </c>
      <c r="I130" s="320"/>
      <c r="J130" s="320"/>
      <c r="K130" s="320"/>
      <c r="L130" s="139" t="s">
        <v>23</v>
      </c>
    </row>
    <row r="131" spans="1:12" ht="24.95" customHeight="1" x14ac:dyDescent="0.15">
      <c r="A131" s="319"/>
      <c r="B131" s="320"/>
      <c r="C131" s="320">
        <v>15</v>
      </c>
      <c r="D131" s="320"/>
      <c r="E131" s="320"/>
      <c r="F131" s="320"/>
      <c r="G131" s="320"/>
      <c r="H131" s="320">
        <v>52</v>
      </c>
      <c r="I131" s="320"/>
      <c r="J131" s="320"/>
      <c r="K131" s="320"/>
      <c r="L131" s="6">
        <v>67</v>
      </c>
    </row>
    <row r="132" spans="1:12" ht="24.95" customHeight="1" x14ac:dyDescent="0.15">
      <c r="A132" s="325" t="s">
        <v>46</v>
      </c>
      <c r="B132" s="320"/>
      <c r="C132" s="320" t="s">
        <v>29</v>
      </c>
      <c r="D132" s="320"/>
      <c r="E132" s="320"/>
      <c r="F132" s="320"/>
      <c r="G132" s="320"/>
      <c r="H132" s="320"/>
      <c r="I132" s="320"/>
      <c r="J132" s="320"/>
      <c r="K132" s="320"/>
      <c r="L132" s="139" t="s">
        <v>397</v>
      </c>
    </row>
    <row r="133" spans="1:12" ht="24.95" customHeight="1" x14ac:dyDescent="0.15">
      <c r="A133" s="319"/>
      <c r="B133" s="320"/>
      <c r="C133" s="320">
        <v>13</v>
      </c>
      <c r="D133" s="320"/>
      <c r="E133" s="320"/>
      <c r="F133" s="320"/>
      <c r="G133" s="320"/>
      <c r="H133" s="320"/>
      <c r="I133" s="320"/>
      <c r="J133" s="320"/>
      <c r="K133" s="320"/>
      <c r="L133" s="139">
        <v>80</v>
      </c>
    </row>
    <row r="134" spans="1:12" ht="24.95" customHeight="1" x14ac:dyDescent="0.15">
      <c r="A134" s="326" t="s">
        <v>24</v>
      </c>
      <c r="B134" s="327"/>
      <c r="C134" s="327" t="s">
        <v>398</v>
      </c>
      <c r="D134" s="327"/>
      <c r="E134" s="327"/>
      <c r="F134" s="329" t="s">
        <v>47</v>
      </c>
      <c r="G134" s="329"/>
      <c r="H134" s="329" t="s">
        <v>399</v>
      </c>
      <c r="I134" s="329"/>
      <c r="J134" s="329" t="s">
        <v>30</v>
      </c>
      <c r="K134" s="329"/>
      <c r="L134" s="7" t="s">
        <v>400</v>
      </c>
    </row>
    <row r="135" spans="1:12" ht="24.95" customHeight="1" thickBot="1" x14ac:dyDescent="0.2">
      <c r="A135" s="328"/>
      <c r="B135" s="324"/>
      <c r="C135" s="324">
        <v>80</v>
      </c>
      <c r="D135" s="324"/>
      <c r="E135" s="324"/>
      <c r="F135" s="324">
        <v>7</v>
      </c>
      <c r="G135" s="324"/>
      <c r="H135" s="324">
        <v>7</v>
      </c>
      <c r="I135" s="324"/>
      <c r="J135" s="324">
        <v>19</v>
      </c>
      <c r="K135" s="324"/>
      <c r="L135" s="8">
        <v>33</v>
      </c>
    </row>
  </sheetData>
  <mergeCells count="297">
    <mergeCell ref="L2:L5"/>
    <mergeCell ref="F3:H3"/>
    <mergeCell ref="I3:K3"/>
    <mergeCell ref="F4:F5"/>
    <mergeCell ref="G4:H4"/>
    <mergeCell ref="I4:I5"/>
    <mergeCell ref="J4:K4"/>
    <mergeCell ref="A1:F1"/>
    <mergeCell ref="H1:K1"/>
    <mergeCell ref="A2:A5"/>
    <mergeCell ref="B2:B5"/>
    <mergeCell ref="C2:C5"/>
    <mergeCell ref="D2:D5"/>
    <mergeCell ref="E2:E5"/>
    <mergeCell ref="I6:K6"/>
    <mergeCell ref="L6:L7"/>
    <mergeCell ref="E8:E9"/>
    <mergeCell ref="F8:H8"/>
    <mergeCell ref="I8:K8"/>
    <mergeCell ref="L8:L9"/>
    <mergeCell ref="A6:A63"/>
    <mergeCell ref="B6:B30"/>
    <mergeCell ref="C6:C11"/>
    <mergeCell ref="D6:D9"/>
    <mergeCell ref="E6:E7"/>
    <mergeCell ref="F6:H6"/>
    <mergeCell ref="D10:D11"/>
    <mergeCell ref="E10:E11"/>
    <mergeCell ref="F10:H10"/>
    <mergeCell ref="C15:E15"/>
    <mergeCell ref="I10:K10"/>
    <mergeCell ref="L10:L11"/>
    <mergeCell ref="C12:E12"/>
    <mergeCell ref="C13:C14"/>
    <mergeCell ref="D13:D14"/>
    <mergeCell ref="E13:E14"/>
    <mergeCell ref="F13:H13"/>
    <mergeCell ref="I13:K13"/>
    <mergeCell ref="L13:L14"/>
    <mergeCell ref="E20:E21"/>
    <mergeCell ref="F20:H20"/>
    <mergeCell ref="I20:K20"/>
    <mergeCell ref="L20:L21"/>
    <mergeCell ref="E22:E23"/>
    <mergeCell ref="F22:H22"/>
    <mergeCell ref="I22:K22"/>
    <mergeCell ref="L22:L23"/>
    <mergeCell ref="I16:K16"/>
    <mergeCell ref="L16:L17"/>
    <mergeCell ref="E18:E19"/>
    <mergeCell ref="F18:H18"/>
    <mergeCell ref="I18:K18"/>
    <mergeCell ref="L18:L19"/>
    <mergeCell ref="F28:H28"/>
    <mergeCell ref="I28:K28"/>
    <mergeCell ref="L28:L29"/>
    <mergeCell ref="I24:K24"/>
    <mergeCell ref="L24:L25"/>
    <mergeCell ref="I26:K26"/>
    <mergeCell ref="L26:L27"/>
    <mergeCell ref="C30:E30"/>
    <mergeCell ref="B31:E31"/>
    <mergeCell ref="B32:B62"/>
    <mergeCell ref="C32:C39"/>
    <mergeCell ref="D32:D33"/>
    <mergeCell ref="E32:E33"/>
    <mergeCell ref="F32:H32"/>
    <mergeCell ref="D24:D29"/>
    <mergeCell ref="E24:E25"/>
    <mergeCell ref="F24:H24"/>
    <mergeCell ref="E26:E27"/>
    <mergeCell ref="F26:H26"/>
    <mergeCell ref="E28:E29"/>
    <mergeCell ref="E60:E61"/>
    <mergeCell ref="F60:H60"/>
    <mergeCell ref="C16:C29"/>
    <mergeCell ref="D16:D23"/>
    <mergeCell ref="E16:E17"/>
    <mergeCell ref="F16:H16"/>
    <mergeCell ref="L36:L37"/>
    <mergeCell ref="E38:E39"/>
    <mergeCell ref="F38:H38"/>
    <mergeCell ref="I38:K38"/>
    <mergeCell ref="L38:L39"/>
    <mergeCell ref="C40:E40"/>
    <mergeCell ref="I32:K32"/>
    <mergeCell ref="L32:L33"/>
    <mergeCell ref="D34:D39"/>
    <mergeCell ref="E34:E35"/>
    <mergeCell ref="F34:H34"/>
    <mergeCell ref="I34:K34"/>
    <mergeCell ref="L34:L35"/>
    <mergeCell ref="E36:E37"/>
    <mergeCell ref="F36:H36"/>
    <mergeCell ref="I36:K36"/>
    <mergeCell ref="E54:E55"/>
    <mergeCell ref="F54:H54"/>
    <mergeCell ref="I54:K54"/>
    <mergeCell ref="L54:L55"/>
    <mergeCell ref="E50:E51"/>
    <mergeCell ref="F50:H50"/>
    <mergeCell ref="I50:K50"/>
    <mergeCell ref="L43:L44"/>
    <mergeCell ref="E45:E46"/>
    <mergeCell ref="F45:H45"/>
    <mergeCell ref="I45:K45"/>
    <mergeCell ref="L45:L46"/>
    <mergeCell ref="C47:E47"/>
    <mergeCell ref="C41:C46"/>
    <mergeCell ref="D41:D42"/>
    <mergeCell ref="E41:E42"/>
    <mergeCell ref="F41:H41"/>
    <mergeCell ref="I41:K41"/>
    <mergeCell ref="L41:L42"/>
    <mergeCell ref="D43:D46"/>
    <mergeCell ref="E43:E44"/>
    <mergeCell ref="F43:H43"/>
    <mergeCell ref="I43:K43"/>
    <mergeCell ref="I60:K60"/>
    <mergeCell ref="L60:L61"/>
    <mergeCell ref="C62:E62"/>
    <mergeCell ref="B63:E63"/>
    <mergeCell ref="E56:E57"/>
    <mergeCell ref="F56:H56"/>
    <mergeCell ref="I56:K56"/>
    <mergeCell ref="L56:L57"/>
    <mergeCell ref="E58:E59"/>
    <mergeCell ref="F58:H58"/>
    <mergeCell ref="I58:K58"/>
    <mergeCell ref="L58:L59"/>
    <mergeCell ref="C48:C61"/>
    <mergeCell ref="D48:D49"/>
    <mergeCell ref="E48:E49"/>
    <mergeCell ref="F48:H48"/>
    <mergeCell ref="I48:K48"/>
    <mergeCell ref="L48:L49"/>
    <mergeCell ref="D50:D61"/>
    <mergeCell ref="L50:L51"/>
    <mergeCell ref="E52:E53"/>
    <mergeCell ref="F52:H52"/>
    <mergeCell ref="I52:K52"/>
    <mergeCell ref="L52:L53"/>
    <mergeCell ref="A64:A127"/>
    <mergeCell ref="B64:B92"/>
    <mergeCell ref="C64:C69"/>
    <mergeCell ref="D64:D65"/>
    <mergeCell ref="E64:E65"/>
    <mergeCell ref="F64:H64"/>
    <mergeCell ref="F73:H73"/>
    <mergeCell ref="E77:E78"/>
    <mergeCell ref="F77:H77"/>
    <mergeCell ref="E82:E83"/>
    <mergeCell ref="F82:H82"/>
    <mergeCell ref="C92:E92"/>
    <mergeCell ref="B93:E93"/>
    <mergeCell ref="E88:E89"/>
    <mergeCell ref="F88:H88"/>
    <mergeCell ref="I64:K64"/>
    <mergeCell ref="L64:L65"/>
    <mergeCell ref="D66:D69"/>
    <mergeCell ref="E66:E67"/>
    <mergeCell ref="F66:H66"/>
    <mergeCell ref="I66:K66"/>
    <mergeCell ref="L66:L67"/>
    <mergeCell ref="E68:E69"/>
    <mergeCell ref="F68:H68"/>
    <mergeCell ref="I68:K68"/>
    <mergeCell ref="I73:K73"/>
    <mergeCell ref="L73:L74"/>
    <mergeCell ref="E75:E76"/>
    <mergeCell ref="F75:H75"/>
    <mergeCell ref="I75:K75"/>
    <mergeCell ref="L75:L76"/>
    <mergeCell ref="L68:L69"/>
    <mergeCell ref="C70:E70"/>
    <mergeCell ref="C71:C78"/>
    <mergeCell ref="D71:D72"/>
    <mergeCell ref="E71:E72"/>
    <mergeCell ref="F71:H71"/>
    <mergeCell ref="I71:K71"/>
    <mergeCell ref="L71:L72"/>
    <mergeCell ref="D73:D78"/>
    <mergeCell ref="E73:E74"/>
    <mergeCell ref="I82:K82"/>
    <mergeCell ref="L82:L83"/>
    <mergeCell ref="E84:E85"/>
    <mergeCell ref="F84:H84"/>
    <mergeCell ref="I84:K84"/>
    <mergeCell ref="L84:L85"/>
    <mergeCell ref="I77:K77"/>
    <mergeCell ref="L77:L78"/>
    <mergeCell ref="C79:E79"/>
    <mergeCell ref="C80:C91"/>
    <mergeCell ref="D80:D81"/>
    <mergeCell ref="E80:E81"/>
    <mergeCell ref="F80:H80"/>
    <mergeCell ref="I80:K80"/>
    <mergeCell ref="L80:L81"/>
    <mergeCell ref="D82:D91"/>
    <mergeCell ref="E90:E91"/>
    <mergeCell ref="F90:H90"/>
    <mergeCell ref="I90:K90"/>
    <mergeCell ref="L90:L91"/>
    <mergeCell ref="E86:E87"/>
    <mergeCell ref="F86:H86"/>
    <mergeCell ref="I86:K86"/>
    <mergeCell ref="L86:L87"/>
    <mergeCell ref="I88:K88"/>
    <mergeCell ref="L88:L89"/>
    <mergeCell ref="B94:B126"/>
    <mergeCell ref="C94:C97"/>
    <mergeCell ref="D94:D95"/>
    <mergeCell ref="E94:E95"/>
    <mergeCell ref="F94:H94"/>
    <mergeCell ref="I94:K94"/>
    <mergeCell ref="C98:E98"/>
    <mergeCell ref="C99:C102"/>
    <mergeCell ref="D99:D100"/>
    <mergeCell ref="E99:E100"/>
    <mergeCell ref="F99:H99"/>
    <mergeCell ref="I99:K99"/>
    <mergeCell ref="L99:L100"/>
    <mergeCell ref="D101:D102"/>
    <mergeCell ref="E101:E102"/>
    <mergeCell ref="F101:H101"/>
    <mergeCell ref="I101:K101"/>
    <mergeCell ref="L101:L102"/>
    <mergeCell ref="L94:L95"/>
    <mergeCell ref="D96:D97"/>
    <mergeCell ref="E96:E97"/>
    <mergeCell ref="F96:H96"/>
    <mergeCell ref="I96:K96"/>
    <mergeCell ref="L96:L97"/>
    <mergeCell ref="C103:E103"/>
    <mergeCell ref="C104:C125"/>
    <mergeCell ref="D104:D107"/>
    <mergeCell ref="E104:E107"/>
    <mergeCell ref="F104:H104"/>
    <mergeCell ref="I104:K104"/>
    <mergeCell ref="I110:K110"/>
    <mergeCell ref="F116:H116"/>
    <mergeCell ref="I116:K116"/>
    <mergeCell ref="F122:H122"/>
    <mergeCell ref="L110:L111"/>
    <mergeCell ref="F112:H112"/>
    <mergeCell ref="I112:K112"/>
    <mergeCell ref="L112:L113"/>
    <mergeCell ref="F114:H114"/>
    <mergeCell ref="I114:K114"/>
    <mergeCell ref="L114:L115"/>
    <mergeCell ref="L104:L105"/>
    <mergeCell ref="F106:H106"/>
    <mergeCell ref="I106:K106"/>
    <mergeCell ref="L106:L107"/>
    <mergeCell ref="F108:H108"/>
    <mergeCell ref="I108:K108"/>
    <mergeCell ref="L108:L109"/>
    <mergeCell ref="F110:H110"/>
    <mergeCell ref="I122:K122"/>
    <mergeCell ref="L122:L123"/>
    <mergeCell ref="F124:H124"/>
    <mergeCell ref="I124:K124"/>
    <mergeCell ref="L124:L125"/>
    <mergeCell ref="C126:E126"/>
    <mergeCell ref="L116:L117"/>
    <mergeCell ref="F118:H118"/>
    <mergeCell ref="I118:K118"/>
    <mergeCell ref="L118:L119"/>
    <mergeCell ref="F120:H120"/>
    <mergeCell ref="I120:K120"/>
    <mergeCell ref="L120:L121"/>
    <mergeCell ref="D108:D125"/>
    <mergeCell ref="E108:E125"/>
    <mergeCell ref="C135:E135"/>
    <mergeCell ref="F135:G135"/>
    <mergeCell ref="H135:I135"/>
    <mergeCell ref="J135:K135"/>
    <mergeCell ref="F2:H2"/>
    <mergeCell ref="I2:K2"/>
    <mergeCell ref="A132:B133"/>
    <mergeCell ref="C132:G132"/>
    <mergeCell ref="H132:K132"/>
    <mergeCell ref="C133:G133"/>
    <mergeCell ref="H133:K133"/>
    <mergeCell ref="A134:B135"/>
    <mergeCell ref="C134:E134"/>
    <mergeCell ref="F134:G134"/>
    <mergeCell ref="H134:I134"/>
    <mergeCell ref="J134:K134"/>
    <mergeCell ref="B127:E127"/>
    <mergeCell ref="A128:E128"/>
    <mergeCell ref="A129:L129"/>
    <mergeCell ref="A130:B131"/>
    <mergeCell ref="C130:G130"/>
    <mergeCell ref="H130:K130"/>
    <mergeCell ref="C131:G131"/>
    <mergeCell ref="H131:K131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2</vt:i4>
      </vt:variant>
    </vt:vector>
  </HeadingPairs>
  <TitlesOfParts>
    <vt:vector size="8" baseType="lpstr">
      <vt:lpstr>육군 교육과정구성표</vt:lpstr>
      <vt:lpstr>해군 교육과정구성표</vt:lpstr>
      <vt:lpstr>항공정비 교육과정구성표</vt:lpstr>
      <vt:lpstr>육군 신구교과목 대비표</vt:lpstr>
      <vt:lpstr>해군 신구교과목 대비표</vt:lpstr>
      <vt:lpstr>항공정비 신구교과목 대비표</vt:lpstr>
      <vt:lpstr>'육군 교육과정구성표'!Print_Area</vt:lpstr>
      <vt:lpstr>'해군 교육과정구성표'!Print_Area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2017-11-13T00:31:30Z</cp:lastPrinted>
  <dcterms:created xsi:type="dcterms:W3CDTF">2015-01-27T09:59:54Z</dcterms:created>
  <dcterms:modified xsi:type="dcterms:W3CDTF">2018-01-31T00:54:29Z</dcterms:modified>
</cp:coreProperties>
</file>