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Brian Lee\국제대학교\교육과정편성\2017\결과 보고\"/>
    </mc:Choice>
  </mc:AlternateContent>
  <bookViews>
    <workbookView xWindow="0" yWindow="0" windowWidth="28800" windowHeight="12390" tabRatio="805"/>
  </bookViews>
  <sheets>
    <sheet name="호텔외식조리과 한식조리,양식조리유형 교육과정구성표" sheetId="1" r:id="rId1"/>
    <sheet name="호텔외식조리과 한식조리,양식조리 신구교과목대비표" sheetId="18" r:id="rId2"/>
  </sheets>
  <definedNames>
    <definedName name="_xlnm.Print_Area" localSheetId="1">'호텔외식조리과 한식조리,양식조리 신구교과목대비표'!$A$1:$M$137</definedName>
    <definedName name="_xlnm.Print_Area" localSheetId="0">'호텔외식조리과 한식조리,양식조리유형 교육과정구성표'!$A$1:$V$59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5" i="18" l="1"/>
  <c r="T5" i="1" l="1"/>
  <c r="T6" i="1"/>
  <c r="T7" i="1"/>
  <c r="T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43" i="1" s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4" i="1"/>
  <c r="T45" i="1"/>
  <c r="T46" i="1"/>
  <c r="T56" i="1" s="1"/>
  <c r="T47" i="1"/>
  <c r="T48" i="1"/>
  <c r="T49" i="1"/>
  <c r="T50" i="1"/>
  <c r="T51" i="1"/>
  <c r="T52" i="1"/>
  <c r="T53" i="1"/>
  <c r="T54" i="1"/>
  <c r="T55" i="1"/>
  <c r="H18" i="1"/>
  <c r="H57" i="1" s="1"/>
  <c r="H22" i="1"/>
  <c r="H43" i="1"/>
  <c r="H56" i="1"/>
  <c r="S18" i="1"/>
  <c r="P18" i="1"/>
  <c r="Q18" i="1"/>
  <c r="R18" i="1"/>
  <c r="O18" i="1"/>
  <c r="N18" i="1"/>
  <c r="I18" i="1"/>
  <c r="J18" i="1"/>
  <c r="K18" i="1"/>
  <c r="L18" i="1"/>
  <c r="M18" i="1"/>
  <c r="L135" i="18"/>
  <c r="I18" i="18"/>
  <c r="I48" i="18"/>
  <c r="C133" i="18" s="1"/>
  <c r="I76" i="18"/>
  <c r="I106" i="18"/>
  <c r="C131" i="18"/>
  <c r="H131" i="18"/>
  <c r="L131" i="18"/>
  <c r="G126" i="18"/>
  <c r="H126" i="18"/>
  <c r="H127" i="18" s="1"/>
  <c r="I126" i="18"/>
  <c r="J126" i="18"/>
  <c r="K126" i="18"/>
  <c r="F126" i="18"/>
  <c r="F127" i="18" s="1"/>
  <c r="G106" i="18"/>
  <c r="H106" i="18"/>
  <c r="J106" i="18"/>
  <c r="K106" i="18"/>
  <c r="F106" i="18"/>
  <c r="G76" i="18"/>
  <c r="H76" i="18"/>
  <c r="F76" i="18"/>
  <c r="J76" i="18"/>
  <c r="K76" i="18"/>
  <c r="H48" i="18"/>
  <c r="G48" i="18"/>
  <c r="G69" i="18" s="1"/>
  <c r="F48" i="18"/>
  <c r="J48" i="18"/>
  <c r="K48" i="18"/>
  <c r="J18" i="18"/>
  <c r="K18" i="18"/>
  <c r="U5" i="1"/>
  <c r="U6" i="1"/>
  <c r="U7" i="1"/>
  <c r="U18" i="1" s="1"/>
  <c r="U8" i="1"/>
  <c r="U10" i="1"/>
  <c r="U11" i="1"/>
  <c r="U12" i="1"/>
  <c r="U13" i="1"/>
  <c r="U14" i="1"/>
  <c r="U15" i="1"/>
  <c r="U16" i="1"/>
  <c r="U17" i="1"/>
  <c r="V5" i="1"/>
  <c r="V6" i="1"/>
  <c r="V18" i="1" s="1"/>
  <c r="V7" i="1"/>
  <c r="V8" i="1"/>
  <c r="V10" i="1"/>
  <c r="V11" i="1"/>
  <c r="V12" i="1"/>
  <c r="V13" i="1"/>
  <c r="V14" i="1"/>
  <c r="V15" i="1"/>
  <c r="V16" i="1"/>
  <c r="V17" i="1"/>
  <c r="V55" i="1"/>
  <c r="U55" i="1"/>
  <c r="G89" i="18"/>
  <c r="H89" i="18"/>
  <c r="I89" i="18"/>
  <c r="I99" i="18" s="1"/>
  <c r="I128" i="18" s="1"/>
  <c r="J89" i="18"/>
  <c r="K89" i="18"/>
  <c r="F89" i="18"/>
  <c r="G98" i="18"/>
  <c r="G99" i="18" s="1"/>
  <c r="H98" i="18"/>
  <c r="I98" i="18"/>
  <c r="J98" i="18"/>
  <c r="K98" i="18"/>
  <c r="K99" i="18" s="1"/>
  <c r="F98" i="18"/>
  <c r="G18" i="18"/>
  <c r="H18" i="18"/>
  <c r="F18" i="18"/>
  <c r="F37" i="18" s="1"/>
  <c r="V44" i="1"/>
  <c r="U44" i="1"/>
  <c r="U45" i="1"/>
  <c r="V45" i="1"/>
  <c r="V56" i="1" s="1"/>
  <c r="V54" i="1"/>
  <c r="U54" i="1"/>
  <c r="V53" i="1"/>
  <c r="U53" i="1"/>
  <c r="G117" i="18"/>
  <c r="H117" i="18"/>
  <c r="I117" i="18"/>
  <c r="J117" i="18"/>
  <c r="J127" i="18" s="1"/>
  <c r="K117" i="18"/>
  <c r="F117" i="18"/>
  <c r="H99" i="18"/>
  <c r="F99" i="18"/>
  <c r="G68" i="18"/>
  <c r="H68" i="18"/>
  <c r="I68" i="18"/>
  <c r="J68" i="18"/>
  <c r="K68" i="18"/>
  <c r="F68" i="18"/>
  <c r="G59" i="18"/>
  <c r="H59" i="18"/>
  <c r="H69" i="18" s="1"/>
  <c r="H128" i="18" s="1"/>
  <c r="I59" i="18"/>
  <c r="J59" i="18"/>
  <c r="K59" i="18"/>
  <c r="F59" i="18"/>
  <c r="F69" i="18" s="1"/>
  <c r="G36" i="18"/>
  <c r="H36" i="18"/>
  <c r="I36" i="18"/>
  <c r="J36" i="18"/>
  <c r="K36" i="18"/>
  <c r="F36" i="18"/>
  <c r="G29" i="18"/>
  <c r="G37" i="18"/>
  <c r="G128" i="18" s="1"/>
  <c r="H29" i="18"/>
  <c r="I29" i="18"/>
  <c r="J29" i="18"/>
  <c r="K29" i="18"/>
  <c r="K37" i="18" s="1"/>
  <c r="K128" i="18" s="1"/>
  <c r="F29" i="18"/>
  <c r="V21" i="1"/>
  <c r="U21" i="1"/>
  <c r="V20" i="1"/>
  <c r="U20" i="1"/>
  <c r="V37" i="1"/>
  <c r="V38" i="1"/>
  <c r="V39" i="1"/>
  <c r="V40" i="1"/>
  <c r="V41" i="1"/>
  <c r="U37" i="1"/>
  <c r="U38" i="1"/>
  <c r="U39" i="1"/>
  <c r="U40" i="1"/>
  <c r="U41" i="1"/>
  <c r="U36" i="1"/>
  <c r="H37" i="18"/>
  <c r="I127" i="18"/>
  <c r="I69" i="18"/>
  <c r="J37" i="18"/>
  <c r="J128" i="18" s="1"/>
  <c r="J99" i="18"/>
  <c r="J69" i="18"/>
  <c r="I37" i="18"/>
  <c r="K69" i="18"/>
  <c r="K127" i="18"/>
  <c r="G127" i="18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42" i="1"/>
  <c r="U24" i="1"/>
  <c r="U25" i="1"/>
  <c r="U26" i="1"/>
  <c r="U43" i="1" s="1"/>
  <c r="U27" i="1"/>
  <c r="U28" i="1"/>
  <c r="U29" i="1"/>
  <c r="U30" i="1"/>
  <c r="U31" i="1"/>
  <c r="U32" i="1"/>
  <c r="U33" i="1"/>
  <c r="U34" i="1"/>
  <c r="U35" i="1"/>
  <c r="U42" i="1"/>
  <c r="V46" i="1"/>
  <c r="V47" i="1"/>
  <c r="V48" i="1"/>
  <c r="V49" i="1"/>
  <c r="V50" i="1"/>
  <c r="V51" i="1"/>
  <c r="V52" i="1"/>
  <c r="U46" i="1"/>
  <c r="U47" i="1"/>
  <c r="U48" i="1"/>
  <c r="U56" i="1" s="1"/>
  <c r="U49" i="1"/>
  <c r="U50" i="1"/>
  <c r="U51" i="1"/>
  <c r="U52" i="1"/>
  <c r="I56" i="1"/>
  <c r="J56" i="1"/>
  <c r="K56" i="1"/>
  <c r="L56" i="1"/>
  <c r="L57" i="1" s="1"/>
  <c r="M56" i="1"/>
  <c r="N56" i="1"/>
  <c r="O56" i="1"/>
  <c r="P56" i="1"/>
  <c r="Q56" i="1"/>
  <c r="R56" i="1"/>
  <c r="S56" i="1"/>
  <c r="V23" i="1"/>
  <c r="V43" i="1" s="1"/>
  <c r="U23" i="1"/>
  <c r="I43" i="1"/>
  <c r="J43" i="1"/>
  <c r="K43" i="1"/>
  <c r="L43" i="1"/>
  <c r="M43" i="1"/>
  <c r="N43" i="1"/>
  <c r="O43" i="1"/>
  <c r="P43" i="1"/>
  <c r="Q43" i="1"/>
  <c r="Q57" i="1" s="1"/>
  <c r="R43" i="1"/>
  <c r="S43" i="1"/>
  <c r="V19" i="1"/>
  <c r="V22" i="1"/>
  <c r="U19" i="1"/>
  <c r="U22" i="1"/>
  <c r="I22" i="1"/>
  <c r="I57" i="1" s="1"/>
  <c r="J22" i="1"/>
  <c r="K22" i="1"/>
  <c r="L22" i="1"/>
  <c r="M22" i="1"/>
  <c r="N22" i="1"/>
  <c r="O22" i="1"/>
  <c r="P22" i="1"/>
  <c r="P57" i="1" s="1"/>
  <c r="Q22" i="1"/>
  <c r="R22" i="1"/>
  <c r="S22" i="1"/>
  <c r="R57" i="1"/>
  <c r="S57" i="1"/>
  <c r="J57" i="1"/>
  <c r="O57" i="1"/>
  <c r="K57" i="1"/>
  <c r="M57" i="1"/>
  <c r="N57" i="1"/>
  <c r="F128" i="18" l="1"/>
  <c r="U57" i="1"/>
  <c r="V57" i="1"/>
  <c r="T57" i="1"/>
</calcChain>
</file>

<file path=xl/sharedStrings.xml><?xml version="1.0" encoding="utf-8"?>
<sst xmlns="http://schemas.openxmlformats.org/spreadsheetml/2006/main" count="461" uniqueCount="210">
  <si>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</si>
  <si>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</si>
  <si>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</si>
  <si>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</si>
  <si>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</si>
  <si>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</si>
  <si>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</si>
  <si>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</si>
  <si>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</si>
  <si>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7" type="noConversion"/>
  </si>
  <si>
    <t>선택</t>
    <phoneticPr fontId="7" type="noConversion"/>
  </si>
  <si>
    <t>합   계</t>
  </si>
  <si>
    <t>교과목
코드</t>
    <phoneticPr fontId="7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</si>
  <si>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</si>
  <si>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</si>
  <si>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</si>
  <si>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</si>
  <si>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</si>
  <si>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</si>
  <si>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</si>
  <si>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1" type="noConversion"/>
  </si>
  <si>
    <t>필수</t>
    <phoneticPr fontId="11" type="noConversion"/>
  </si>
  <si>
    <t>총계</t>
  </si>
  <si>
    <t>전공학점</t>
  </si>
  <si>
    <t>전공선택 개설학점</t>
  </si>
  <si>
    <t>전공 개설학점 계</t>
  </si>
  <si>
    <t>총
개설
학점</t>
    <phoneticPr fontId="11" type="noConversion"/>
  </si>
  <si>
    <t>총 개설학점 계</t>
    <phoneticPr fontId="11" type="noConversion"/>
  </si>
  <si>
    <t>전체 과목수</t>
    <phoneticPr fontId="11" type="noConversion"/>
  </si>
  <si>
    <t>2016~2017학년도 교육과정</t>
    <phoneticPr fontId="11" type="noConversion"/>
  </si>
  <si>
    <t>필수</t>
    <phoneticPr fontId="7" type="noConversion"/>
  </si>
  <si>
    <t>선택</t>
    <phoneticPr fontId="7" type="noConversion"/>
  </si>
  <si>
    <t>학기 계</t>
    <phoneticPr fontId="7" type="noConversion"/>
  </si>
  <si>
    <t>전공필수 개설학점</t>
    <phoneticPr fontId="7" type="noConversion"/>
  </si>
  <si>
    <t>교양·직업기초 개설학점</t>
    <phoneticPr fontId="11" type="noConversion"/>
  </si>
  <si>
    <t>전공·
현장중심 과목수</t>
    <phoneticPr fontId="7" type="noConversion"/>
  </si>
  <si>
    <t>교양·직업기초 계</t>
    <phoneticPr fontId="7" type="noConversion"/>
  </si>
  <si>
    <t>필수</t>
    <phoneticPr fontId="11" type="noConversion"/>
  </si>
  <si>
    <t>전공·NCS 계</t>
    <phoneticPr fontId="7" type="noConversion"/>
  </si>
  <si>
    <t>전공·현장중심 계</t>
    <phoneticPr fontId="7" type="noConversion"/>
  </si>
  <si>
    <t>학기 계</t>
    <phoneticPr fontId="7" type="noConversion"/>
  </si>
  <si>
    <t>계</t>
    <phoneticPr fontId="11" type="noConversion"/>
  </si>
  <si>
    <t>전공·
NCS 과목수</t>
    <phoneticPr fontId="7" type="noConversion"/>
  </si>
  <si>
    <t>소계</t>
    <phoneticPr fontId="7" type="noConversion"/>
  </si>
  <si>
    <t>전공
·
NCS</t>
    <phoneticPr fontId="7" type="noConversion"/>
  </si>
  <si>
    <t>전공
·
현장
중심</t>
    <phoneticPr fontId="7" type="noConversion"/>
  </si>
  <si>
    <t>X</t>
    <phoneticPr fontId="7" type="noConversion"/>
  </si>
  <si>
    <t>2017~2018 교육과정</t>
    <phoneticPr fontId="7" type="noConversion"/>
  </si>
  <si>
    <t>2017~2018학년도 교육과정</t>
    <phoneticPr fontId="11" type="noConversion"/>
  </si>
  <si>
    <t>교과목
코드</t>
    <phoneticPr fontId="7" type="noConversion"/>
  </si>
  <si>
    <t>2017~2018 학년도 교육과정</t>
    <phoneticPr fontId="11" type="noConversion"/>
  </si>
  <si>
    <t>교양
·
직업
기초</t>
    <phoneticPr fontId="11" type="noConversion"/>
  </si>
  <si>
    <t>전공
 ·
NCS</t>
    <phoneticPr fontId="7" type="noConversion"/>
  </si>
  <si>
    <t>전공
 ·
현장
중심</t>
    <phoneticPr fontId="7" type="noConversion"/>
  </si>
  <si>
    <t>전공
·
NCS</t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</si>
  <si>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</si>
  <si>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t>※ 비고란-과목폐지, 과목신설, 명칭변경, 학점·시수변경, 선택·필수변경, 개설학기 변경</t>
    <phoneticPr fontId="7" type="noConversion"/>
  </si>
  <si>
    <t>NCS
관련성2)</t>
    <phoneticPr fontId="7" type="noConversion"/>
  </si>
  <si>
    <t>학습
모듈
3)</t>
    <phoneticPr fontId="7" type="noConversion"/>
  </si>
  <si>
    <t>교과
구분
1)</t>
    <phoneticPr fontId="7" type="noConversion"/>
  </si>
  <si>
    <t>교양·직업
기초학점</t>
    <phoneticPr fontId="11" type="noConversion"/>
  </si>
  <si>
    <t>교양·
직업기초 과목수</t>
    <phoneticPr fontId="11" type="noConversion"/>
  </si>
  <si>
    <t>O</t>
    <phoneticPr fontId="7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</si>
  <si>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7" type="noConversion"/>
  </si>
  <si>
    <t>2017~2018 교육과정(2년제)</t>
    <phoneticPr fontId="11" type="noConversion"/>
  </si>
  <si>
    <t>20159764</t>
    <phoneticPr fontId="7" type="noConversion"/>
  </si>
  <si>
    <t>05021601</t>
    <phoneticPr fontId="7" type="noConversion"/>
  </si>
  <si>
    <t>20160161</t>
    <phoneticPr fontId="7" type="noConversion"/>
  </si>
  <si>
    <t>20160312</t>
    <phoneticPr fontId="7" type="noConversion"/>
  </si>
  <si>
    <t>05021603</t>
    <phoneticPr fontId="7" type="noConversion"/>
  </si>
  <si>
    <t>05021501</t>
  </si>
  <si>
    <t>O</t>
    <phoneticPr fontId="7" type="noConversion"/>
  </si>
  <si>
    <t>X</t>
    <phoneticPr fontId="7" type="noConversion"/>
  </si>
  <si>
    <t>05011619</t>
    <phoneticPr fontId="7" type="noConversion"/>
  </si>
  <si>
    <t>05011620</t>
    <phoneticPr fontId="7" type="noConversion"/>
  </si>
  <si>
    <t>05011621</t>
    <phoneticPr fontId="7" type="noConversion"/>
  </si>
  <si>
    <t>20159121</t>
    <phoneticPr fontId="7" type="noConversion"/>
  </si>
  <si>
    <t>05011519</t>
    <phoneticPr fontId="7" type="noConversion"/>
  </si>
  <si>
    <t>05011520</t>
    <phoneticPr fontId="7" type="noConversion"/>
  </si>
  <si>
    <t>05011516</t>
    <phoneticPr fontId="7" type="noConversion"/>
  </si>
  <si>
    <t>20159726</t>
    <phoneticPr fontId="7" type="noConversion"/>
  </si>
  <si>
    <t>20160246</t>
    <phoneticPr fontId="7" type="noConversion"/>
  </si>
  <si>
    <t>20159727</t>
    <phoneticPr fontId="7" type="noConversion"/>
  </si>
  <si>
    <t>과목유지, 변경없음</t>
    <phoneticPr fontId="7" type="noConversion"/>
  </si>
  <si>
    <t>과목신설</t>
    <phoneticPr fontId="7" type="noConversion"/>
  </si>
  <si>
    <t>시수변경</t>
    <phoneticPr fontId="7" type="noConversion"/>
  </si>
  <si>
    <t>과목유지, 변경없음</t>
    <phoneticPr fontId="7" type="noConversion"/>
  </si>
  <si>
    <t>과목유지, 변경없음</t>
    <phoneticPr fontId="7" type="noConversion"/>
  </si>
  <si>
    <t>05021601</t>
    <phoneticPr fontId="7" type="noConversion"/>
  </si>
  <si>
    <t>과목유지, 변경없음　</t>
    <phoneticPr fontId="7" type="noConversion"/>
  </si>
  <si>
    <t>시수변경</t>
    <phoneticPr fontId="7" type="noConversion"/>
  </si>
  <si>
    <t>과목유지, 변경없음　</t>
    <phoneticPr fontId="7" type="noConversion"/>
  </si>
  <si>
    <t>과목유지, 변경없음　</t>
    <phoneticPr fontId="7" type="noConversion"/>
  </si>
  <si>
    <t>20159436</t>
    <phoneticPr fontId="7" type="noConversion"/>
  </si>
  <si>
    <t>20160167</t>
    <phoneticPr fontId="7" type="noConversion"/>
  </si>
  <si>
    <t>05011516</t>
    <phoneticPr fontId="7" type="noConversion"/>
  </si>
  <si>
    <t>20159581</t>
    <phoneticPr fontId="7" type="noConversion"/>
  </si>
  <si>
    <t>20159433</t>
    <phoneticPr fontId="7" type="noConversion"/>
  </si>
  <si>
    <t>학과명(전공명/과정명) : 호텔외식조리과</t>
    <phoneticPr fontId="7" type="noConversion"/>
  </si>
  <si>
    <t>인재양성유형명 : 양식조리, 한식조리유형</t>
    <phoneticPr fontId="7" type="noConversion"/>
  </si>
  <si>
    <t>20160242</t>
    <phoneticPr fontId="7" type="noConversion"/>
  </si>
  <si>
    <t>필수</t>
    <phoneticPr fontId="7" type="noConversion"/>
  </si>
  <si>
    <t>자격증</t>
    <phoneticPr fontId="7" type="noConversion"/>
  </si>
  <si>
    <t>캡스톤디자인</t>
    <phoneticPr fontId="7" type="noConversion"/>
  </si>
  <si>
    <t>-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</si>
  <si>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ajor"/>
      </rPr>
      <t>(영문명)</t>
    </r>
    <phoneticPr fontId="7" type="noConversion"/>
  </si>
  <si>
    <t>창업</t>
    <phoneticPr fontId="7" type="noConversion"/>
  </si>
  <si>
    <t>선택</t>
    <phoneticPr fontId="7" type="noConversion"/>
  </si>
  <si>
    <t>명칭변경</t>
    <phoneticPr fontId="7" type="noConversion"/>
  </si>
  <si>
    <t>과목폐지</t>
    <phoneticPr fontId="7" type="noConversion"/>
  </si>
  <si>
    <t>과목유지, 변경없음</t>
    <phoneticPr fontId="7" type="noConversion"/>
  </si>
  <si>
    <t>명칭변경, 필수로 변경</t>
    <phoneticPr fontId="7" type="noConversion"/>
  </si>
  <si>
    <t>과목유지, 변경없음</t>
    <phoneticPr fontId="7" type="noConversion"/>
  </si>
  <si>
    <t>선택</t>
    <phoneticPr fontId="7" type="noConversion"/>
  </si>
  <si>
    <t>과목유지, 선택으로 변경　</t>
    <phoneticPr fontId="7" type="noConversion"/>
  </si>
  <si>
    <t>과목유지, 변경없음</t>
    <phoneticPr fontId="7" type="noConversion"/>
  </si>
  <si>
    <t>과목유지,  선택으로 변경</t>
    <phoneticPr fontId="7" type="noConversion"/>
  </si>
  <si>
    <t>과목유지, 필수로 변경</t>
    <phoneticPr fontId="7" type="noConversion"/>
  </si>
  <si>
    <t>과목유지, 선택으로 변경</t>
    <phoneticPr fontId="7" type="noConversion"/>
  </si>
  <si>
    <t>과목신설</t>
    <phoneticPr fontId="7" type="noConversion"/>
  </si>
  <si>
    <t>대학생활과 인성Ⅰ(Campus Life I)</t>
    <phoneticPr fontId="7" type="noConversion"/>
  </si>
  <si>
    <t>영어기초 Ⅰ(Basic English I)</t>
    <phoneticPr fontId="7" type="noConversion"/>
  </si>
  <si>
    <r>
      <t xml:space="preserve">영어기초 Ⅱ(Basic English </t>
    </r>
    <r>
      <rPr>
        <sz val="9"/>
        <color indexed="8"/>
        <rFont val="굴림"/>
        <family val="3"/>
        <charset val="129"/>
      </rPr>
      <t>Ⅱ</t>
    </r>
    <r>
      <rPr>
        <sz val="9"/>
        <color indexed="8"/>
        <rFont val="맑은 고딕"/>
        <family val="3"/>
        <charset val="129"/>
        <scheme val="major"/>
      </rPr>
      <t>)</t>
    </r>
    <phoneticPr fontId="7" type="noConversion"/>
  </si>
  <si>
    <t>호텔경영론(Hotel Management)</t>
    <phoneticPr fontId="7" type="noConversion"/>
  </si>
  <si>
    <t>양식기초조리실습(Basic Western Cuisine)</t>
    <phoneticPr fontId="7" type="noConversion"/>
  </si>
  <si>
    <t>제과디저트실습(Pastry and Dessert)</t>
    <phoneticPr fontId="7" type="noConversion"/>
  </si>
  <si>
    <t>바리스타실습(Barista)</t>
    <phoneticPr fontId="7" type="noConversion"/>
  </si>
  <si>
    <t>현장실습 Ⅰ(Restaurant Field Training I)</t>
    <phoneticPr fontId="7" type="noConversion"/>
  </si>
  <si>
    <t>푸드코디네이션실습(Food Styling)</t>
    <phoneticPr fontId="7" type="noConversion"/>
  </si>
  <si>
    <t>캡스톤 디자인(현장실습 대체) (Captone Design)</t>
    <phoneticPr fontId="7" type="noConversion"/>
  </si>
  <si>
    <t>식품과 영양(Food and Nutrition)</t>
    <phoneticPr fontId="7" type="noConversion"/>
  </si>
  <si>
    <t>조리이론(Theory of Cookery)</t>
    <phoneticPr fontId="7" type="noConversion"/>
  </si>
  <si>
    <t>식생활과 문화(Food and Culture)</t>
    <phoneticPr fontId="7" type="noConversion"/>
  </si>
  <si>
    <t>호텔조리실무영어실습(Practical Hotel English)</t>
    <phoneticPr fontId="7" type="noConversion"/>
  </si>
  <si>
    <t>조리용어해설(Cooking Terminology)</t>
    <phoneticPr fontId="7" type="noConversion"/>
  </si>
  <si>
    <r>
      <t xml:space="preserve">대학생활과 인성Ⅱ(Campus Life </t>
    </r>
    <r>
      <rPr>
        <sz val="8"/>
        <color theme="1"/>
        <rFont val="굴림"/>
        <family val="3"/>
        <charset val="129"/>
      </rPr>
      <t>Ⅱ</t>
    </r>
    <r>
      <rPr>
        <sz val="8"/>
        <color theme="1"/>
        <rFont val="맑은 고딕"/>
        <family val="3"/>
        <charset val="129"/>
      </rPr>
      <t>)</t>
    </r>
    <phoneticPr fontId="7" type="noConversion"/>
  </si>
  <si>
    <r>
      <t xml:space="preserve">현장실습 Ⅱ(Restaurant Field Training </t>
    </r>
    <r>
      <rPr>
        <sz val="6"/>
        <color indexed="8"/>
        <rFont val="굴림"/>
        <family val="3"/>
        <charset val="129"/>
      </rPr>
      <t>Ⅱ</t>
    </r>
    <r>
      <rPr>
        <sz val="6"/>
        <color indexed="8"/>
        <rFont val="맑은 고딕"/>
        <family val="3"/>
        <charset val="129"/>
        <scheme val="major"/>
      </rPr>
      <t>)</t>
    </r>
    <phoneticPr fontId="7" type="noConversion"/>
  </si>
  <si>
    <t>의사소통(Communication Skiils)</t>
    <phoneticPr fontId="7" type="noConversion"/>
  </si>
  <si>
    <t>직업윤리와 문제해결(Professional Ethics and Problem Solving)</t>
    <phoneticPr fontId="7" type="noConversion"/>
  </si>
  <si>
    <t>대인관계(Interpersoanl Relations)</t>
    <phoneticPr fontId="7" type="noConversion"/>
  </si>
  <si>
    <r>
      <t>사회봉사활동</t>
    </r>
    <r>
      <rPr>
        <sz val="9"/>
        <color indexed="8"/>
        <rFont val="돋움"/>
        <family val="3"/>
        <charset val="129"/>
      </rPr>
      <t>Ⅰ</t>
    </r>
    <r>
      <rPr>
        <sz val="9"/>
        <color indexed="8"/>
        <rFont val="맑은 고딕"/>
        <family val="3"/>
        <charset val="129"/>
      </rPr>
      <t>(</t>
    </r>
    <r>
      <rPr>
        <sz val="9"/>
        <color indexed="8"/>
        <rFont val="Monaco"/>
        <family val="3"/>
      </rPr>
      <t>Social Service Activity I)</t>
    </r>
    <phoneticPr fontId="7" type="noConversion"/>
  </si>
  <si>
    <r>
      <t>사회봉사활동</t>
    </r>
    <r>
      <rPr>
        <sz val="9"/>
        <color indexed="8"/>
        <rFont val="돋움"/>
        <family val="3"/>
        <charset val="129"/>
      </rPr>
      <t>Ⅱ</t>
    </r>
    <r>
      <rPr>
        <sz val="9"/>
        <color indexed="8"/>
        <rFont val="맑은 고딕"/>
        <family val="3"/>
        <charset val="129"/>
      </rPr>
      <t>(</t>
    </r>
    <r>
      <rPr>
        <sz val="9"/>
        <color indexed="8"/>
        <rFont val="Noteworthy Bold"/>
        <family val="3"/>
      </rPr>
      <t>Social Service Activity II)</t>
    </r>
    <phoneticPr fontId="7" type="noConversion"/>
  </si>
  <si>
    <t>실용한국어Ⅰ(Practical Korean I)</t>
    <phoneticPr fontId="7" type="noConversion"/>
  </si>
  <si>
    <r>
      <t>실용한국어</t>
    </r>
    <r>
      <rPr>
        <sz val="9"/>
        <color indexed="8"/>
        <rFont val="돋움"/>
        <family val="3"/>
        <charset val="129"/>
      </rPr>
      <t>Ⅱ</t>
    </r>
    <r>
      <rPr>
        <sz val="9"/>
        <color indexed="8"/>
        <rFont val="Noteworthy Bold"/>
        <family val="3"/>
      </rPr>
      <t>(Practical Korean II)</t>
    </r>
    <phoneticPr fontId="7" type="noConversion"/>
  </si>
  <si>
    <r>
      <t>취업한국어</t>
    </r>
    <r>
      <rPr>
        <sz val="9"/>
        <color indexed="8"/>
        <rFont val="돋움"/>
        <family val="3"/>
        <charset val="129"/>
      </rPr>
      <t>Ⅰ</t>
    </r>
    <r>
      <rPr>
        <sz val="9"/>
        <color indexed="8"/>
        <rFont val="Monaco"/>
        <family val="3"/>
      </rPr>
      <t>(Korean at Work I)</t>
    </r>
    <phoneticPr fontId="7" type="noConversion"/>
  </si>
  <si>
    <r>
      <t>취업한국어</t>
    </r>
    <r>
      <rPr>
        <sz val="9"/>
        <color indexed="8"/>
        <rFont val="돋움"/>
        <family val="3"/>
        <charset val="129"/>
      </rPr>
      <t>Ⅱ</t>
    </r>
    <r>
      <rPr>
        <sz val="9"/>
        <color indexed="8"/>
        <rFont val="Noteworthy Bold"/>
        <family val="3"/>
      </rPr>
      <t>(Korean at Work II)</t>
    </r>
    <phoneticPr fontId="7" type="noConversion"/>
  </si>
  <si>
    <r>
      <t>취업</t>
    </r>
    <r>
      <rPr>
        <sz val="9"/>
        <color theme="1"/>
        <rFont val="Monaco"/>
        <family val="3"/>
      </rPr>
      <t>․</t>
    </r>
    <r>
      <rPr>
        <sz val="9"/>
        <color theme="1"/>
        <rFont val="맑은 고딕"/>
        <family val="3"/>
        <charset val="129"/>
        <scheme val="major"/>
      </rPr>
      <t>창업준비실무</t>
    </r>
    <r>
      <rPr>
        <sz val="9"/>
        <color theme="1"/>
        <rFont val="돋움"/>
        <family val="3"/>
        <charset val="129"/>
      </rPr>
      <t>Ⅰ</t>
    </r>
    <r>
      <rPr>
        <sz val="9"/>
        <color theme="1"/>
        <rFont val="Monaco"/>
        <family val="3"/>
      </rPr>
      <t xml:space="preserve"> (Employment and Restaurant Start-up)</t>
    </r>
    <phoneticPr fontId="7" type="noConversion"/>
  </si>
  <si>
    <r>
      <t>취업</t>
    </r>
    <r>
      <rPr>
        <sz val="9"/>
        <color theme="1"/>
        <rFont val="Monaco"/>
        <family val="3"/>
      </rPr>
      <t>․</t>
    </r>
    <r>
      <rPr>
        <sz val="9"/>
        <color theme="1"/>
        <rFont val="맑은 고딕"/>
        <family val="3"/>
        <charset val="129"/>
        <scheme val="major"/>
      </rPr>
      <t>창업준비실무</t>
    </r>
    <r>
      <rPr>
        <sz val="9"/>
        <color theme="1"/>
        <rFont val="돋움"/>
        <family val="3"/>
        <charset val="129"/>
      </rPr>
      <t>Ⅱ</t>
    </r>
    <r>
      <rPr>
        <sz val="9"/>
        <color theme="1"/>
        <rFont val="Noteworthy Bold"/>
        <family val="3"/>
      </rPr>
      <t xml:space="preserve"> (Employment and Restaurant Start-up II)</t>
    </r>
    <phoneticPr fontId="7" type="noConversion"/>
  </si>
  <si>
    <t>의사소통(Communication Skiils)</t>
    <phoneticPr fontId="7" type="noConversion"/>
  </si>
  <si>
    <t>영어기초 Ⅰ(Campus Life Ⅱ)</t>
    <phoneticPr fontId="7" type="noConversion"/>
  </si>
  <si>
    <t>직업윤리와 문제해결( Professional Ethics and Problem Solving)</t>
    <phoneticPr fontId="7" type="noConversion"/>
  </si>
  <si>
    <r>
      <t>실용한국어</t>
    </r>
    <r>
      <rPr>
        <sz val="11"/>
        <color indexed="8"/>
        <rFont val="맑은 고딕"/>
        <family val="3"/>
        <charset val="129"/>
      </rPr>
      <t>Ⅰ(Practical Korean I)</t>
    </r>
    <phoneticPr fontId="7" type="noConversion"/>
  </si>
  <si>
    <t>양식스톡소스수프조리실습(Western Stock, Sauce and Soup Preparation)</t>
    <phoneticPr fontId="7" type="noConversion"/>
  </si>
  <si>
    <t>한식실무와 주식조리실습( Korean Cuisine and Main Dish Practice)</t>
    <phoneticPr fontId="7" type="noConversion"/>
  </si>
  <si>
    <t>제빵실습(Baking )</t>
    <phoneticPr fontId="7" type="noConversion"/>
  </si>
  <si>
    <t>호텔경영론(Hotel Management)</t>
    <phoneticPr fontId="7" type="noConversion"/>
  </si>
  <si>
    <t>식품과 영양(Food and Nutrition)　</t>
    <phoneticPr fontId="7" type="noConversion"/>
  </si>
  <si>
    <t>대학생활과 인성Ⅱ(Campus Life Ⅱ)</t>
    <phoneticPr fontId="7" type="noConversion"/>
  </si>
  <si>
    <t>대인관계(Interpersoanl Relations)</t>
    <phoneticPr fontId="7" type="noConversion"/>
  </si>
  <si>
    <t>영어기초 Ⅱ(Basic English Ⅱ)</t>
    <phoneticPr fontId="7" type="noConversion"/>
  </si>
  <si>
    <r>
      <t>실용한국어</t>
    </r>
    <r>
      <rPr>
        <sz val="11"/>
        <color indexed="8"/>
        <rFont val="맑은 고딕"/>
        <family val="3"/>
        <charset val="129"/>
      </rPr>
      <t>Ⅱ(Practical Korean II)</t>
    </r>
    <phoneticPr fontId="7" type="noConversion"/>
  </si>
  <si>
    <t>양식애피타이저샐러드조리실습(Western Appetizer and Salad Cooking Practice)</t>
    <phoneticPr fontId="7" type="noConversion"/>
  </si>
  <si>
    <t>양식육류어패류조리실습(Western Cuisine( Meat and Seafood))</t>
    <phoneticPr fontId="7" type="noConversion"/>
  </si>
  <si>
    <t>한식육수조리실습(Korean Meat Stock Preparation)</t>
    <phoneticPr fontId="7" type="noConversion"/>
  </si>
  <si>
    <t>식생활과 문화(Food and Culture)</t>
    <phoneticPr fontId="7" type="noConversion"/>
  </si>
  <si>
    <r>
      <t>취업한국어</t>
    </r>
    <r>
      <rPr>
        <sz val="11"/>
        <color indexed="8"/>
        <rFont val="맑은 고딕"/>
        <family val="3"/>
        <charset val="129"/>
      </rPr>
      <t>Ⅰ(Korean at Work I)</t>
    </r>
    <phoneticPr fontId="7" type="noConversion"/>
  </si>
  <si>
    <t>사회봉사활동Ⅰ(Social Service Activity I)</t>
    <phoneticPr fontId="7" type="noConversion"/>
  </si>
  <si>
    <t>일식조리실습(Japanese Cuisine)</t>
    <phoneticPr fontId="7" type="noConversion"/>
  </si>
  <si>
    <t>이탈리아 파스타조리실습( Italian Cuisine (Pasta))</t>
    <phoneticPr fontId="7" type="noConversion"/>
  </si>
  <si>
    <t>한식유류조리실습( Korean Cuisine (Meat))</t>
    <phoneticPr fontId="7" type="noConversion"/>
  </si>
  <si>
    <t>메뉴와 주방관리실습(Menu and Kitchen Maintenance)</t>
    <phoneticPr fontId="7" type="noConversion"/>
  </si>
  <si>
    <t>음료칵테일실습((Beverage and Cocktail))　</t>
    <phoneticPr fontId="7" type="noConversion"/>
  </si>
  <si>
    <t>현장실습 Ⅰ(Restaurant Field Training I)</t>
    <phoneticPr fontId="7" type="noConversion"/>
  </si>
  <si>
    <t>취업․창업준비실무Ⅰ(Employment and Restaurant Start-up)</t>
    <phoneticPr fontId="7" type="noConversion"/>
  </si>
  <si>
    <t>조리용어해설(Cooking Terminology)</t>
    <phoneticPr fontId="7" type="noConversion"/>
  </si>
  <si>
    <t>취업한국어Ⅱ( Korean at Work II)</t>
    <phoneticPr fontId="7" type="noConversion"/>
  </si>
  <si>
    <t>사회봉사활동Ⅱ( Social Service Activity II)</t>
    <phoneticPr fontId="7" type="noConversion"/>
  </si>
  <si>
    <t>중식조리실습((Chinese Cuisine))</t>
    <phoneticPr fontId="7" type="noConversion"/>
  </si>
  <si>
    <t>식재료구매관리실습((Food Purchasing Management))</t>
    <phoneticPr fontId="7" type="noConversion"/>
  </si>
  <si>
    <t>외식산업창업경영( Food Service Business: Foundation and Management )</t>
    <phoneticPr fontId="7" type="noConversion"/>
  </si>
  <si>
    <t>한식찬류·후식조리실습(Korean Side Dish and Dessert Cooking)</t>
    <phoneticPr fontId="7" type="noConversion"/>
  </si>
  <si>
    <t>캡스톤디자인(Captone Design)</t>
    <phoneticPr fontId="7" type="noConversion"/>
  </si>
  <si>
    <t>취업․창업준비실무Ⅱ(Employment and Restaurant Start-up II)</t>
    <phoneticPr fontId="7" type="noConversion"/>
  </si>
  <si>
    <t>현장실습 Ⅱ(Restaurant Field Training Ⅱ)</t>
    <phoneticPr fontId="7" type="noConversion"/>
  </si>
  <si>
    <t>푸드코디네이션실습(Food Styling)</t>
    <phoneticPr fontId="7" type="noConversion"/>
  </si>
  <si>
    <t>의사소통과 문제해결(Communication Skiils and Problem Solving)</t>
    <phoneticPr fontId="7" type="noConversion"/>
  </si>
  <si>
    <t>대학생활과 인성Ⅰ(Campus Life I)</t>
    <phoneticPr fontId="7" type="noConversion"/>
  </si>
  <si>
    <t>한국문화사(history of Korean culture.)</t>
    <phoneticPr fontId="7" type="noConversion"/>
  </si>
  <si>
    <t>대인관계와 직업윤리(Interpersoanl Relations and Professional Ethics)　</t>
    <phoneticPr fontId="7" type="noConversion"/>
  </si>
  <si>
    <t>교양
·
직업
기초</t>
    <phoneticPr fontId="7" type="noConversion"/>
  </si>
  <si>
    <t>양식스톡소스수프조리실습(Pratice of Western Cuisine Stock, Sauce and Soup)</t>
    <phoneticPr fontId="7" type="noConversion"/>
  </si>
  <si>
    <t>양식기초조리실습(Pratice of Western Cuisine Basic)</t>
    <phoneticPr fontId="7" type="noConversion"/>
  </si>
  <si>
    <t>한식실무와 주식조리실습(Pratice of Korean Cuisine Basic and Main Dish)</t>
    <phoneticPr fontId="7" type="noConversion"/>
  </si>
  <si>
    <t>제빵실습(Pratice of Baking )</t>
    <phoneticPr fontId="7" type="noConversion"/>
  </si>
  <si>
    <t>제과디저트실습(Pratice of Pastry and Dessert)</t>
    <phoneticPr fontId="7" type="noConversion"/>
  </si>
  <si>
    <t>바리스타실습(Pratice of Barista)</t>
    <phoneticPr fontId="7" type="noConversion"/>
  </si>
  <si>
    <t>양식육류어패류조리실습 (Pratice of Western Cuisine Meat and Seafood)</t>
    <phoneticPr fontId="7" type="noConversion"/>
  </si>
  <si>
    <t>한식육수조리실습 (Pratice of Korean Cuisine Meat Stock)</t>
    <phoneticPr fontId="7" type="noConversion"/>
  </si>
  <si>
    <t>양식애피타이저샐러드조리실습(Pratice of Western Cuisine Appetizer and Salad)</t>
    <phoneticPr fontId="7" type="noConversion"/>
  </si>
  <si>
    <t>음료칵테일실습(Pratice of Beverage and Cocktail)</t>
    <phoneticPr fontId="7" type="noConversion"/>
  </si>
  <si>
    <t>일식조리실습(Pratice of Japanese Cuisine)</t>
    <phoneticPr fontId="7" type="noConversion"/>
  </si>
  <si>
    <t>이탈리아 파스타조리실습 (Pratice of Italian Cuisine and Pasta)</t>
    <phoneticPr fontId="7" type="noConversion"/>
  </si>
  <si>
    <t>한식유류조리실습  (Pratice of Korean Cuisine Meat)</t>
    <phoneticPr fontId="7" type="noConversion"/>
  </si>
  <si>
    <r>
      <rPr>
        <sz val="9"/>
        <color indexed="8"/>
        <rFont val="굴림"/>
        <family val="3"/>
        <charset val="129"/>
      </rPr>
      <t>메뉴와</t>
    </r>
    <r>
      <rPr>
        <sz val="9"/>
        <color indexed="8"/>
        <rFont val="맑은 고딕"/>
        <family val="3"/>
        <charset val="129"/>
        <scheme val="major"/>
      </rPr>
      <t xml:space="preserve"> </t>
    </r>
    <r>
      <rPr>
        <sz val="9"/>
        <color indexed="8"/>
        <rFont val="굴림"/>
        <family val="3"/>
        <charset val="129"/>
      </rPr>
      <t>주방관리실습 (Pratice of Menu and Kitchen Management)</t>
    </r>
    <phoneticPr fontId="7" type="noConversion"/>
  </si>
  <si>
    <r>
      <rPr>
        <sz val="9"/>
        <color indexed="8"/>
        <rFont val="굴림"/>
        <family val="3"/>
        <charset val="129"/>
      </rPr>
      <t>한식찬류</t>
    </r>
    <r>
      <rPr>
        <sz val="9"/>
        <color indexed="8"/>
        <rFont val="맑은 고딕"/>
        <family val="3"/>
        <charset val="129"/>
        <scheme val="major"/>
      </rPr>
      <t>·</t>
    </r>
    <r>
      <rPr>
        <sz val="9"/>
        <color indexed="8"/>
        <rFont val="굴림"/>
        <family val="3"/>
        <charset val="129"/>
      </rPr>
      <t>후식</t>
    </r>
    <r>
      <rPr>
        <sz val="9"/>
        <color indexed="8"/>
        <rFont val="맑은 고딕"/>
        <family val="3"/>
        <charset val="129"/>
        <scheme val="major"/>
      </rPr>
      <t xml:space="preserve"> </t>
    </r>
    <r>
      <rPr>
        <sz val="9"/>
        <color indexed="8"/>
        <rFont val="굴림"/>
        <family val="3"/>
        <charset val="129"/>
      </rPr>
      <t>조리실습  (Pratice of Korean Side Dish and Dessert)</t>
    </r>
    <phoneticPr fontId="7" type="noConversion"/>
  </si>
  <si>
    <t>중식조리실습(Pratice of Chinese Cuisine)</t>
    <phoneticPr fontId="7" type="noConversion"/>
  </si>
  <si>
    <t>식재료구매관리실습(Pratice of Food Purchasing Management)</t>
    <phoneticPr fontId="7" type="noConversion"/>
  </si>
  <si>
    <t>외식산업창업경영 (Food Service Business Foundation and Management)</t>
    <phoneticPr fontId="7" type="noConversion"/>
  </si>
  <si>
    <t>진로/창업</t>
    <phoneticPr fontId="7" type="noConversion"/>
  </si>
  <si>
    <t>자격증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</si>
</sst>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9"/>
      <color indexed="64"/>
      <name val="굴림"/>
      <family val="3"/>
      <charset val="129"/>
    </font>
    <font>
      <sz val="7.5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8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indexed="8"/>
      <name val="굴림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9"/>
      <color indexed="8"/>
      <name val="굴림"/>
      <family val="3"/>
      <charset val="129"/>
    </font>
    <font>
      <sz val="8"/>
      <color theme="1"/>
      <name val="맑은 고딕"/>
      <family val="3"/>
      <charset val="129"/>
      <scheme val="major"/>
    </font>
    <font>
      <sz val="8"/>
      <color theme="1"/>
      <name val="굴림"/>
      <family val="3"/>
      <charset val="129"/>
    </font>
    <font>
      <sz val="8"/>
      <color theme="1"/>
      <name val="맑은 고딕"/>
      <family val="3"/>
      <charset val="129"/>
    </font>
    <font>
      <sz val="8"/>
      <color indexed="8"/>
      <name val="맑은 고딕"/>
      <family val="3"/>
      <charset val="129"/>
      <scheme val="major"/>
    </font>
    <font>
      <sz val="6"/>
      <color indexed="8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ajor"/>
    </font>
    <font>
      <sz val="6"/>
      <color indexed="8"/>
      <name val="굴림"/>
      <family val="3"/>
      <charset val="129"/>
    </font>
    <font>
      <sz val="9"/>
      <color indexed="8"/>
      <name val="Monaco"/>
      <family val="3"/>
    </font>
    <font>
      <sz val="9"/>
      <color indexed="8"/>
      <name val="Noteworthy Bold"/>
      <family val="3"/>
    </font>
    <font>
      <sz val="9"/>
      <color rgb="FF000000"/>
      <name val="굴림"/>
      <family val="3"/>
      <charset val="129"/>
    </font>
    <font>
      <sz val="9"/>
      <color theme="1"/>
      <name val="Monaco"/>
      <family val="3"/>
    </font>
    <font>
      <sz val="9"/>
      <color theme="1"/>
      <name val="Noteworthy Bold"/>
      <family val="3"/>
    </font>
    <font>
      <sz val="10"/>
      <color indexed="8"/>
      <name val="굴림"/>
      <family val="3"/>
      <charset val="129"/>
    </font>
    <font>
      <sz val="9"/>
      <color indexed="8"/>
      <name val="돋움"/>
      <family val="3"/>
      <charset val="129"/>
    </font>
    <font>
      <sz val="9"/>
      <color indexed="8"/>
      <name val="맑은 고딕"/>
      <family val="3"/>
      <charset val="129"/>
    </font>
    <font>
      <sz val="9"/>
      <color theme="1"/>
      <name val="돋움"/>
      <family val="3"/>
      <charset val="129"/>
    </font>
    <font>
      <b/>
      <sz val="11"/>
      <color indexed="8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0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325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8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21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16" fillId="6" borderId="10" xfId="5" applyFont="1" applyFill="1" applyBorder="1" applyAlignment="1">
      <alignment horizontal="center" vertical="center"/>
    </xf>
    <xf numFmtId="0" fontId="16" fillId="6" borderId="15" xfId="5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3" fillId="0" borderId="5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24" fillId="0" borderId="17" xfId="6" applyFont="1" applyFill="1" applyBorder="1" applyAlignment="1">
      <alignment horizontal="center" vertical="center" wrapText="1"/>
    </xf>
    <xf numFmtId="0" fontId="24" fillId="0" borderId="18" xfId="6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23" fillId="0" borderId="10" xfId="6" applyFont="1" applyBorder="1" applyAlignment="1">
      <alignment horizontal="center" vertical="center"/>
    </xf>
    <xf numFmtId="0" fontId="22" fillId="5" borderId="5" xfId="6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25" fillId="0" borderId="0" xfId="8" applyFont="1">
      <alignment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2" fillId="0" borderId="9" xfId="6" applyFont="1" applyFill="1" applyBorder="1" applyAlignment="1">
      <alignment horizontal="center" vertical="center" wrapText="1"/>
    </xf>
    <xf numFmtId="0" fontId="22" fillId="0" borderId="5" xfId="6" quotePrefix="1" applyFont="1" applyFill="1" applyBorder="1" applyAlignment="1">
      <alignment horizontal="center" vertical="center" shrinkToFit="1"/>
    </xf>
    <xf numFmtId="0" fontId="22" fillId="0" borderId="23" xfId="6" quotePrefix="1" applyFont="1" applyFill="1" applyBorder="1" applyAlignment="1">
      <alignment horizontal="center" vertical="center" shrinkToFit="1"/>
    </xf>
    <xf numFmtId="0" fontId="27" fillId="6" borderId="10" xfId="4" applyFont="1" applyFill="1" applyBorder="1">
      <alignment vertical="center"/>
    </xf>
    <xf numFmtId="0" fontId="14" fillId="2" borderId="10" xfId="4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4" fillId="6" borderId="13" xfId="4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9" fillId="0" borderId="7" xfId="6" applyFont="1" applyFill="1" applyBorder="1" applyAlignment="1">
      <alignment horizontal="center" vertical="center" wrapText="1"/>
    </xf>
    <xf numFmtId="0" fontId="29" fillId="0" borderId="5" xfId="6" applyFont="1" applyFill="1" applyBorder="1" applyAlignment="1">
      <alignment horizontal="center" vertical="center" wrapText="1"/>
    </xf>
    <xf numFmtId="0" fontId="29" fillId="0" borderId="10" xfId="6" applyFont="1" applyFill="1" applyBorder="1" applyAlignment="1">
      <alignment horizontal="center" vertical="center" wrapText="1"/>
    </xf>
    <xf numFmtId="0" fontId="32" fillId="0" borderId="5" xfId="6" applyFont="1" applyBorder="1" applyAlignment="1">
      <alignment horizontal="center" vertical="center"/>
    </xf>
    <xf numFmtId="0" fontId="32" fillId="0" borderId="7" xfId="6" applyFont="1" applyBorder="1" applyAlignment="1">
      <alignment horizontal="center" vertical="center"/>
    </xf>
    <xf numFmtId="0" fontId="29" fillId="0" borderId="33" xfId="6" applyFont="1" applyFill="1" applyBorder="1" applyAlignment="1">
      <alignment horizontal="center" vertical="center" wrapText="1"/>
    </xf>
    <xf numFmtId="0" fontId="29" fillId="0" borderId="34" xfId="6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2" fillId="0" borderId="27" xfId="6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4" fillId="2" borderId="17" xfId="4" applyFont="1" applyFill="1" applyBorder="1" applyAlignment="1">
      <alignment horizontal="center" vertical="center"/>
    </xf>
    <xf numFmtId="0" fontId="15" fillId="2" borderId="18" xfId="4" applyFont="1" applyFill="1" applyBorder="1">
      <alignment vertical="center"/>
    </xf>
    <xf numFmtId="0" fontId="14" fillId="2" borderId="18" xfId="4" applyFont="1" applyFill="1" applyBorder="1" applyAlignment="1">
      <alignment horizontal="center" vertical="center"/>
    </xf>
    <xf numFmtId="0" fontId="15" fillId="2" borderId="8" xfId="4" applyFont="1" applyFill="1" applyBorder="1">
      <alignment vertical="center"/>
    </xf>
    <xf numFmtId="0" fontId="14" fillId="0" borderId="10" xfId="5" applyFont="1" applyBorder="1" applyAlignment="1">
      <alignment horizontal="center" vertical="center"/>
    </xf>
    <xf numFmtId="49" fontId="28" fillId="3" borderId="17" xfId="0" applyNumberFormat="1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49" fontId="30" fillId="0" borderId="5" xfId="0" applyNumberFormat="1" applyFont="1" applyBorder="1" applyAlignment="1">
      <alignment horizontal="center" vertical="center"/>
    </xf>
    <xf numFmtId="49" fontId="30" fillId="0" borderId="39" xfId="0" applyNumberFormat="1" applyFont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0" fontId="22" fillId="0" borderId="1" xfId="6" quotePrefix="1" applyFont="1" applyFill="1" applyBorder="1" applyAlignment="1">
      <alignment horizontal="center" vertical="center" shrinkToFit="1"/>
    </xf>
    <xf numFmtId="0" fontId="28" fillId="3" borderId="3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9" fillId="0" borderId="6" xfId="6" applyFont="1" applyFill="1" applyBorder="1" applyAlignment="1">
      <alignment horizontal="center" vertical="center" wrapText="1"/>
    </xf>
    <xf numFmtId="0" fontId="32" fillId="0" borderId="10" xfId="6" applyFont="1" applyBorder="1" applyAlignment="1">
      <alignment horizontal="center" vertical="center"/>
    </xf>
    <xf numFmtId="0" fontId="32" fillId="0" borderId="6" xfId="6" applyFont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32" fillId="0" borderId="1" xfId="6" applyFont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 wrapText="1"/>
    </xf>
    <xf numFmtId="0" fontId="24" fillId="0" borderId="4" xfId="6" applyFont="1" applyFill="1" applyBorder="1" applyAlignment="1">
      <alignment horizontal="center" vertical="center" wrapText="1"/>
    </xf>
    <xf numFmtId="0" fontId="24" fillId="0" borderId="5" xfId="6" applyFont="1" applyFill="1" applyBorder="1" applyAlignment="1">
      <alignment horizontal="center" vertical="center" wrapText="1"/>
    </xf>
    <xf numFmtId="0" fontId="24" fillId="0" borderId="10" xfId="6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2" fillId="0" borderId="2" xfId="6" applyFont="1" applyBorder="1" applyAlignment="1">
      <alignment horizontal="center" vertical="center"/>
    </xf>
    <xf numFmtId="0" fontId="32" fillId="0" borderId="4" xfId="6" applyFont="1" applyBorder="1" applyAlignment="1">
      <alignment horizontal="center" vertical="center"/>
    </xf>
    <xf numFmtId="0" fontId="24" fillId="0" borderId="3" xfId="6" applyFont="1" applyFill="1" applyBorder="1" applyAlignment="1">
      <alignment horizontal="center" vertical="center" wrapText="1"/>
    </xf>
    <xf numFmtId="0" fontId="24" fillId="0" borderId="7" xfId="6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4" fillId="0" borderId="19" xfId="6" applyFont="1" applyFill="1" applyBorder="1" applyAlignment="1">
      <alignment horizontal="center" vertical="center" wrapText="1"/>
    </xf>
    <xf numFmtId="0" fontId="29" fillId="0" borderId="4" xfId="6" applyFont="1" applyFill="1" applyBorder="1" applyAlignment="1">
      <alignment horizontal="center" vertical="center" wrapText="1"/>
    </xf>
    <xf numFmtId="0" fontId="22" fillId="0" borderId="1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4" fillId="0" borderId="5" xfId="6" applyFont="1" applyFill="1" applyBorder="1" applyAlignment="1">
      <alignment horizontal="left" vertical="center" shrinkToFit="1"/>
    </xf>
    <xf numFmtId="0" fontId="14" fillId="0" borderId="5" xfId="6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left" vertical="center" wrapText="1"/>
    </xf>
    <xf numFmtId="0" fontId="39" fillId="4" borderId="5" xfId="0" applyFont="1" applyFill="1" applyBorder="1" applyAlignment="1">
      <alignment horizontal="left" vertical="center" wrapText="1"/>
    </xf>
    <xf numFmtId="0" fontId="41" fillId="0" borderId="5" xfId="6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14" fillId="5" borderId="5" xfId="6" applyFont="1" applyFill="1" applyBorder="1" applyAlignment="1">
      <alignment horizontal="left" vertical="center" wrapText="1"/>
    </xf>
    <xf numFmtId="0" fontId="38" fillId="4" borderId="5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0" fontId="43" fillId="0" borderId="0" xfId="8" applyFo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4" fillId="2" borderId="17" xfId="4" applyFont="1" applyFill="1" applyBorder="1" applyAlignment="1">
      <alignment horizontal="center" vertical="center"/>
    </xf>
    <xf numFmtId="0" fontId="27" fillId="6" borderId="25" xfId="4" applyFont="1" applyFill="1" applyBorder="1">
      <alignment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49" fontId="30" fillId="0" borderId="23" xfId="0" applyNumberFormat="1" applyFont="1" applyBorder="1" applyAlignment="1">
      <alignment horizontal="center" vertical="center"/>
    </xf>
    <xf numFmtId="0" fontId="14" fillId="0" borderId="23" xfId="6" applyFont="1" applyFill="1" applyBorder="1" applyAlignment="1">
      <alignment horizontal="left" vertical="center" wrapText="1"/>
    </xf>
    <xf numFmtId="0" fontId="29" fillId="0" borderId="24" xfId="6" applyFont="1" applyFill="1" applyBorder="1" applyAlignment="1">
      <alignment horizontal="center" vertical="center" wrapText="1"/>
    </xf>
    <xf numFmtId="0" fontId="29" fillId="0" borderId="23" xfId="6" applyFont="1" applyFill="1" applyBorder="1" applyAlignment="1">
      <alignment horizontal="center" vertical="center" wrapText="1"/>
    </xf>
    <xf numFmtId="0" fontId="29" fillId="0" borderId="31" xfId="6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left" vertical="center" wrapText="1"/>
    </xf>
    <xf numFmtId="0" fontId="49" fillId="0" borderId="5" xfId="6" applyFont="1" applyFill="1" applyBorder="1" applyAlignment="1">
      <alignment horizontal="left" vertical="center" wrapText="1"/>
    </xf>
    <xf numFmtId="0" fontId="50" fillId="0" borderId="5" xfId="6" applyFont="1" applyFill="1" applyBorder="1" applyAlignment="1">
      <alignment horizontal="left" vertical="center" wrapText="1"/>
    </xf>
    <xf numFmtId="0" fontId="50" fillId="0" borderId="1" xfId="6" applyFont="1" applyFill="1" applyBorder="1" applyAlignment="1">
      <alignment horizontal="left" vertical="center" wrapText="1"/>
    </xf>
    <xf numFmtId="0" fontId="51" fillId="4" borderId="5" xfId="0" applyFont="1" applyFill="1" applyBorder="1" applyAlignment="1">
      <alignment horizontal="left" vertical="center" wrapText="1"/>
    </xf>
    <xf numFmtId="0" fontId="52" fillId="0" borderId="5" xfId="0" applyFont="1" applyFill="1" applyBorder="1" applyAlignment="1">
      <alignment horizontal="left" vertical="center" wrapText="1"/>
    </xf>
    <xf numFmtId="0" fontId="34" fillId="0" borderId="5" xfId="4" applyFont="1" applyBorder="1" applyAlignment="1">
      <alignment horizontal="center" vertical="center"/>
    </xf>
    <xf numFmtId="0" fontId="45" fillId="0" borderId="1" xfId="6" applyFont="1" applyFill="1" applyBorder="1" applyAlignment="1">
      <alignment horizontal="left" vertical="center" shrinkToFit="1"/>
    </xf>
    <xf numFmtId="0" fontId="45" fillId="0" borderId="5" xfId="6" applyFont="1" applyFill="1" applyBorder="1" applyAlignment="1">
      <alignment horizontal="left" vertical="center" shrinkToFit="1"/>
    </xf>
    <xf numFmtId="0" fontId="45" fillId="0" borderId="23" xfId="6" applyFont="1" applyFill="1" applyBorder="1" applyAlignment="1">
      <alignment horizontal="left" vertical="center" wrapText="1"/>
    </xf>
    <xf numFmtId="0" fontId="45" fillId="0" borderId="5" xfId="6" applyFont="1" applyFill="1" applyBorder="1" applyAlignment="1">
      <alignment horizontal="left" vertical="center" wrapText="1"/>
    </xf>
    <xf numFmtId="0" fontId="56" fillId="0" borderId="17" xfId="0" applyFont="1" applyFill="1" applyBorder="1" applyAlignment="1">
      <alignment horizontal="left" vertical="center" wrapText="1"/>
    </xf>
    <xf numFmtId="0" fontId="59" fillId="0" borderId="5" xfId="6" applyFont="1" applyFill="1" applyBorder="1" applyAlignment="1">
      <alignment horizontal="center" vertical="center" wrapText="1"/>
    </xf>
    <xf numFmtId="0" fontId="13" fillId="2" borderId="17" xfId="4" applyFont="1" applyFill="1" applyBorder="1" applyAlignment="1">
      <alignment horizontal="center" vertical="center"/>
    </xf>
    <xf numFmtId="0" fontId="13" fillId="0" borderId="23" xfId="4" applyFont="1" applyBorder="1" applyAlignment="1">
      <alignment horizontal="center" vertical="center"/>
    </xf>
    <xf numFmtId="0" fontId="63" fillId="6" borderId="23" xfId="4" applyFont="1" applyFill="1" applyBorder="1" applyAlignment="1">
      <alignment horizontal="center" vertical="center"/>
    </xf>
    <xf numFmtId="0" fontId="63" fillId="6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2" borderId="35" xfId="4" applyFont="1" applyFill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3" fillId="2" borderId="22" xfId="4" applyFont="1" applyFill="1" applyBorder="1" applyAlignment="1">
      <alignment horizontal="center" vertical="center"/>
    </xf>
    <xf numFmtId="0" fontId="35" fillId="0" borderId="5" xfId="4" applyFont="1" applyBorder="1" applyAlignment="1">
      <alignment horizontal="center" vertical="center"/>
    </xf>
    <xf numFmtId="0" fontId="35" fillId="0" borderId="5" xfId="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9" fillId="2" borderId="3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2" borderId="29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14" fillId="0" borderId="23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 wrapText="1"/>
    </xf>
    <xf numFmtId="0" fontId="14" fillId="0" borderId="22" xfId="4" applyFont="1" applyBorder="1" applyAlignment="1">
      <alignment horizontal="center" vertical="center" wrapText="1"/>
    </xf>
    <xf numFmtId="0" fontId="14" fillId="0" borderId="17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/>
    </xf>
    <xf numFmtId="49" fontId="33" fillId="0" borderId="5" xfId="4" applyNumberFormat="1" applyFont="1" applyBorder="1" applyAlignment="1">
      <alignment horizontal="center" vertical="center"/>
    </xf>
    <xf numFmtId="0" fontId="34" fillId="0" borderId="36" xfId="4" applyFont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34" fillId="0" borderId="5" xfId="4" applyFont="1" applyBorder="1" applyAlignment="1">
      <alignment horizontal="center" vertical="center"/>
    </xf>
    <xf numFmtId="0" fontId="42" fillId="0" borderId="10" xfId="4" applyFont="1" applyBorder="1" applyAlignment="1">
      <alignment horizontal="center" vertical="center" wrapText="1"/>
    </xf>
    <xf numFmtId="0" fontId="35" fillId="0" borderId="5" xfId="4" applyFont="1" applyBorder="1" applyAlignment="1">
      <alignment horizontal="center" vertical="center"/>
    </xf>
    <xf numFmtId="0" fontId="42" fillId="0" borderId="10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0" fontId="14" fillId="6" borderId="2" xfId="4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4" fillId="6" borderId="26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4" fillId="6" borderId="23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 wrapText="1"/>
    </xf>
    <xf numFmtId="0" fontId="14" fillId="6" borderId="23" xfId="4" applyFont="1" applyFill="1" applyBorder="1" applyAlignment="1">
      <alignment horizontal="center" vertical="center" wrapText="1"/>
    </xf>
    <xf numFmtId="0" fontId="14" fillId="6" borderId="13" xfId="4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/>
    </xf>
    <xf numFmtId="0" fontId="14" fillId="2" borderId="17" xfId="4" applyFont="1" applyFill="1" applyBorder="1" applyAlignment="1">
      <alignment horizontal="center" vertical="center"/>
    </xf>
    <xf numFmtId="0" fontId="14" fillId="0" borderId="5" xfId="4" applyFont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23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4" fillId="6" borderId="4" xfId="4" applyFont="1" applyFill="1" applyBorder="1" applyAlignment="1">
      <alignment horizontal="center" vertical="center"/>
    </xf>
    <xf numFmtId="0" fontId="14" fillId="6" borderId="10" xfId="4" applyFont="1" applyFill="1" applyBorder="1" applyAlignment="1">
      <alignment horizontal="center" vertical="center"/>
    </xf>
    <xf numFmtId="0" fontId="14" fillId="6" borderId="15" xfId="4" applyFont="1" applyFill="1" applyBorder="1" applyAlignment="1">
      <alignment horizontal="center" vertical="center"/>
    </xf>
    <xf numFmtId="0" fontId="14" fillId="6" borderId="13" xfId="4" applyFont="1" applyFill="1" applyBorder="1" applyAlignment="1">
      <alignment horizontal="center" vertical="center"/>
    </xf>
    <xf numFmtId="49" fontId="33" fillId="0" borderId="7" xfId="4" applyNumberFormat="1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49" fontId="33" fillId="0" borderId="3" xfId="4" applyNumberFormat="1" applyFont="1" applyBorder="1" applyAlignment="1">
      <alignment horizontal="center" vertical="center"/>
    </xf>
    <xf numFmtId="0" fontId="35" fillId="0" borderId="1" xfId="4" applyFont="1" applyBorder="1" applyAlignment="1">
      <alignment horizontal="center" vertical="center"/>
    </xf>
    <xf numFmtId="49" fontId="33" fillId="0" borderId="19" xfId="4" applyNumberFormat="1" applyFont="1" applyBorder="1" applyAlignment="1">
      <alignment horizontal="center" vertical="center"/>
    </xf>
    <xf numFmtId="0" fontId="34" fillId="0" borderId="17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 shrinkToFit="1"/>
    </xf>
    <xf numFmtId="0" fontId="14" fillId="0" borderId="25" xfId="4" applyFont="1" applyBorder="1" applyAlignment="1">
      <alignment horizontal="center" vertical="center" shrinkToFit="1"/>
    </xf>
    <xf numFmtId="0" fontId="14" fillId="2" borderId="23" xfId="4" applyFont="1" applyFill="1" applyBorder="1" applyAlignment="1">
      <alignment horizontal="center" vertical="center"/>
    </xf>
    <xf numFmtId="49" fontId="33" fillId="0" borderId="35" xfId="4" applyNumberFormat="1" applyFont="1" applyBorder="1" applyAlignment="1">
      <alignment horizontal="center" vertical="center"/>
    </xf>
    <xf numFmtId="0" fontId="16" fillId="6" borderId="13" xfId="5" applyFont="1" applyFill="1" applyBorder="1" applyAlignment="1">
      <alignment horizontal="center" vertical="center"/>
    </xf>
    <xf numFmtId="0" fontId="16" fillId="6" borderId="5" xfId="5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/>
    </xf>
    <xf numFmtId="0" fontId="14" fillId="2" borderId="22" xfId="4" applyFont="1" applyFill="1" applyBorder="1" applyAlignment="1">
      <alignment horizontal="center" vertical="center"/>
    </xf>
    <xf numFmtId="0" fontId="16" fillId="6" borderId="6" xfId="5" applyFont="1" applyFill="1" applyBorder="1" applyAlignment="1">
      <alignment horizontal="center" vertical="center" wrapText="1"/>
    </xf>
    <xf numFmtId="0" fontId="16" fillId="6" borderId="5" xfId="5" applyFont="1" applyFill="1" applyBorder="1" applyAlignment="1">
      <alignment horizontal="center" vertical="center"/>
    </xf>
    <xf numFmtId="0" fontId="16" fillId="6" borderId="11" xfId="5" applyFont="1" applyFill="1" applyBorder="1" applyAlignment="1">
      <alignment horizontal="center" vertical="center"/>
    </xf>
    <xf numFmtId="0" fontId="16" fillId="6" borderId="6" xfId="4" applyFont="1" applyFill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21" xfId="2" applyFont="1" applyFill="1" applyBorder="1" applyAlignment="1">
      <alignment horizontal="left" vertical="center"/>
    </xf>
    <xf numFmtId="0" fontId="14" fillId="0" borderId="6" xfId="5" applyFont="1" applyBorder="1" applyAlignment="1">
      <alignment horizontal="center" vertical="center" wrapText="1"/>
    </xf>
    <xf numFmtId="0" fontId="14" fillId="0" borderId="31" xfId="4" applyFont="1" applyBorder="1" applyAlignment="1">
      <alignment horizontal="center" vertical="center"/>
    </xf>
    <xf numFmtId="0" fontId="14" fillId="0" borderId="37" xfId="4" applyFont="1" applyBorder="1" applyAlignment="1">
      <alignment horizontal="center" vertical="center"/>
    </xf>
    <xf numFmtId="0" fontId="14" fillId="0" borderId="32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 shrinkToFit="1"/>
    </xf>
    <xf numFmtId="0" fontId="15" fillId="0" borderId="10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/>
    </xf>
    <xf numFmtId="0" fontId="34" fillId="0" borderId="9" xfId="4" applyFont="1" applyBorder="1" applyAlignment="1">
      <alignment horizontal="center" vertical="center"/>
    </xf>
    <xf numFmtId="0" fontId="34" fillId="0" borderId="44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view="pageBreakPreview" zoomScaleSheetLayoutView="100" workbookViewId="0">
      <selection activeCell="E52" sqref="E52"/>
    </sheetView>
  </sheetViews>
  <sheetFormatPr defaultColWidth="8.88671875" defaultRowHeight="17.100000000000001" customHeight="1"/>
  <cols>
    <col min="1" max="1" width="7.44140625" style="1" customWidth="1"/>
    <col min="2" max="2" width="4" style="1" bestFit="1" customWidth="1"/>
    <col min="3" max="3" width="11.44140625" style="1" customWidth="1"/>
    <col min="4" max="4" width="20" style="162" bestFit="1" customWidth="1"/>
    <col min="5" max="5" width="10.77734375" style="15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>
      <c r="A1" s="219" t="s">
        <v>98</v>
      </c>
      <c r="B1" s="219"/>
      <c r="C1" s="219"/>
      <c r="D1" s="219"/>
      <c r="E1" s="219"/>
      <c r="F1" s="219"/>
      <c r="G1" s="219"/>
      <c r="H1" s="220" t="s">
        <v>99</v>
      </c>
      <c r="I1" s="220"/>
      <c r="J1" s="220"/>
      <c r="K1" s="220"/>
      <c r="L1" s="220"/>
      <c r="M1" s="220"/>
      <c r="N1" s="220"/>
      <c r="O1" s="220"/>
      <c r="P1" s="220"/>
      <c r="Q1" s="204" t="s">
        <v>47</v>
      </c>
      <c r="R1" s="204"/>
      <c r="S1" s="204"/>
      <c r="T1" s="204"/>
      <c r="U1" s="204"/>
      <c r="V1" s="204"/>
    </row>
    <row r="2" spans="1:22" ht="16.5" customHeight="1">
      <c r="A2" s="208" t="s">
        <v>0</v>
      </c>
      <c r="B2" s="205"/>
      <c r="C2" s="205" t="s">
        <v>12</v>
      </c>
      <c r="D2" s="228" t="s">
        <v>105</v>
      </c>
      <c r="E2" s="221" t="s">
        <v>59</v>
      </c>
      <c r="F2" s="205" t="s">
        <v>57</v>
      </c>
      <c r="G2" s="212" t="s">
        <v>58</v>
      </c>
      <c r="H2" s="208" t="s">
        <v>1</v>
      </c>
      <c r="I2" s="205"/>
      <c r="J2" s="205"/>
      <c r="K2" s="205"/>
      <c r="L2" s="205"/>
      <c r="M2" s="209"/>
      <c r="N2" s="210" t="s">
        <v>2</v>
      </c>
      <c r="O2" s="211"/>
      <c r="P2" s="205"/>
      <c r="Q2" s="205"/>
      <c r="R2" s="205"/>
      <c r="S2" s="212"/>
      <c r="T2" s="208" t="s">
        <v>3</v>
      </c>
      <c r="U2" s="205"/>
      <c r="V2" s="209"/>
    </row>
    <row r="3" spans="1:22" ht="16.5" customHeight="1">
      <c r="A3" s="213"/>
      <c r="B3" s="206"/>
      <c r="C3" s="206"/>
      <c r="D3" s="229"/>
      <c r="E3" s="222"/>
      <c r="F3" s="206"/>
      <c r="G3" s="217"/>
      <c r="H3" s="213" t="s">
        <v>4</v>
      </c>
      <c r="I3" s="206"/>
      <c r="J3" s="206"/>
      <c r="K3" s="206" t="s">
        <v>5</v>
      </c>
      <c r="L3" s="206"/>
      <c r="M3" s="214"/>
      <c r="N3" s="215" t="s">
        <v>4</v>
      </c>
      <c r="O3" s="216"/>
      <c r="P3" s="206"/>
      <c r="Q3" s="206" t="s">
        <v>5</v>
      </c>
      <c r="R3" s="206"/>
      <c r="S3" s="217"/>
      <c r="T3" s="213"/>
      <c r="U3" s="206"/>
      <c r="V3" s="214"/>
    </row>
    <row r="4" spans="1:22" ht="16.5" customHeight="1" thickBot="1">
      <c r="A4" s="227"/>
      <c r="B4" s="207"/>
      <c r="C4" s="207"/>
      <c r="D4" s="230"/>
      <c r="E4" s="222"/>
      <c r="F4" s="207"/>
      <c r="G4" s="218"/>
      <c r="H4" s="120" t="s">
        <v>6</v>
      </c>
      <c r="I4" s="121" t="s">
        <v>7</v>
      </c>
      <c r="J4" s="121" t="s">
        <v>8</v>
      </c>
      <c r="K4" s="121" t="s">
        <v>6</v>
      </c>
      <c r="L4" s="121" t="s">
        <v>7</v>
      </c>
      <c r="M4" s="122" t="s">
        <v>8</v>
      </c>
      <c r="N4" s="123" t="s">
        <v>6</v>
      </c>
      <c r="O4" s="121" t="s">
        <v>7</v>
      </c>
      <c r="P4" s="121" t="s">
        <v>8</v>
      </c>
      <c r="Q4" s="121" t="s">
        <v>6</v>
      </c>
      <c r="R4" s="121" t="s">
        <v>7</v>
      </c>
      <c r="S4" s="124" t="s">
        <v>8</v>
      </c>
      <c r="T4" s="120" t="s">
        <v>6</v>
      </c>
      <c r="U4" s="121" t="s">
        <v>7</v>
      </c>
      <c r="V4" s="122" t="s">
        <v>8</v>
      </c>
    </row>
    <row r="5" spans="1:22" ht="16.5" customHeight="1">
      <c r="A5" s="224" t="s">
        <v>189</v>
      </c>
      <c r="B5" s="74" t="s">
        <v>101</v>
      </c>
      <c r="C5" s="125" t="s">
        <v>67</v>
      </c>
      <c r="D5" s="188" t="s">
        <v>137</v>
      </c>
      <c r="E5" s="126" t="s">
        <v>104</v>
      </c>
      <c r="F5" s="76" t="s">
        <v>71</v>
      </c>
      <c r="G5" s="127" t="s">
        <v>71</v>
      </c>
      <c r="H5" s="129">
        <v>2</v>
      </c>
      <c r="I5" s="83">
        <v>1</v>
      </c>
      <c r="J5" s="83">
        <v>1</v>
      </c>
      <c r="K5" s="83"/>
      <c r="L5" s="83"/>
      <c r="M5" s="84"/>
      <c r="N5" s="128"/>
      <c r="O5" s="83"/>
      <c r="P5" s="83"/>
      <c r="Q5" s="83"/>
      <c r="R5" s="83"/>
      <c r="S5" s="84"/>
      <c r="T5" s="73">
        <f t="shared" ref="T5:V8" si="0">SUM(H5,K5,N5,Q5)</f>
        <v>2</v>
      </c>
      <c r="U5" s="24">
        <f t="shared" si="0"/>
        <v>1</v>
      </c>
      <c r="V5" s="25">
        <f t="shared" si="0"/>
        <v>1</v>
      </c>
    </row>
    <row r="6" spans="1:22" ht="16.5" customHeight="1">
      <c r="A6" s="225"/>
      <c r="B6" s="241" t="s">
        <v>10</v>
      </c>
      <c r="C6" s="113" t="s">
        <v>65</v>
      </c>
      <c r="D6" s="181" t="s">
        <v>120</v>
      </c>
      <c r="E6" s="11" t="s">
        <v>104</v>
      </c>
      <c r="F6" s="78" t="s">
        <v>62</v>
      </c>
      <c r="G6" s="79" t="s">
        <v>62</v>
      </c>
      <c r="H6" s="130">
        <v>1</v>
      </c>
      <c r="I6" s="96">
        <v>1</v>
      </c>
      <c r="J6" s="96">
        <v>0</v>
      </c>
      <c r="K6" s="96"/>
      <c r="L6" s="96"/>
      <c r="M6" s="82"/>
      <c r="N6" s="95"/>
      <c r="O6" s="96"/>
      <c r="P6" s="96"/>
      <c r="Q6" s="114"/>
      <c r="R6" s="115"/>
      <c r="S6" s="116"/>
      <c r="T6" s="69">
        <f t="shared" si="0"/>
        <v>1</v>
      </c>
      <c r="U6" s="70">
        <f t="shared" si="0"/>
        <v>1</v>
      </c>
      <c r="V6" s="15">
        <f t="shared" si="0"/>
        <v>0</v>
      </c>
    </row>
    <row r="7" spans="1:22" ht="16.5" customHeight="1">
      <c r="A7" s="225"/>
      <c r="B7" s="242"/>
      <c r="C7" s="113" t="s">
        <v>66</v>
      </c>
      <c r="D7" s="181" t="s">
        <v>135</v>
      </c>
      <c r="E7" s="11" t="s">
        <v>104</v>
      </c>
      <c r="F7" s="78" t="s">
        <v>62</v>
      </c>
      <c r="G7" s="79" t="s">
        <v>62</v>
      </c>
      <c r="H7" s="130"/>
      <c r="I7" s="96"/>
      <c r="J7" s="96"/>
      <c r="K7" s="96">
        <v>1</v>
      </c>
      <c r="L7" s="96">
        <v>1</v>
      </c>
      <c r="M7" s="82">
        <v>0</v>
      </c>
      <c r="N7" s="95"/>
      <c r="O7" s="96"/>
      <c r="P7" s="96"/>
      <c r="Q7" s="96"/>
      <c r="R7" s="96"/>
      <c r="S7" s="117"/>
      <c r="T7" s="69">
        <f t="shared" si="0"/>
        <v>1</v>
      </c>
      <c r="U7" s="70">
        <f t="shared" si="0"/>
        <v>1</v>
      </c>
      <c r="V7" s="15">
        <f t="shared" si="0"/>
        <v>0</v>
      </c>
    </row>
    <row r="8" spans="1:22" ht="16.5" customHeight="1">
      <c r="A8" s="225"/>
      <c r="B8" s="242"/>
      <c r="C8" s="111" t="s">
        <v>100</v>
      </c>
      <c r="D8" s="152" t="s">
        <v>121</v>
      </c>
      <c r="E8" s="55" t="s">
        <v>104</v>
      </c>
      <c r="F8" s="78" t="s">
        <v>71</v>
      </c>
      <c r="G8" s="79" t="s">
        <v>72</v>
      </c>
      <c r="H8" s="130">
        <v>2</v>
      </c>
      <c r="I8" s="96">
        <v>1</v>
      </c>
      <c r="J8" s="96">
        <v>1</v>
      </c>
      <c r="K8" s="96"/>
      <c r="L8" s="96"/>
      <c r="M8" s="82"/>
      <c r="N8" s="95"/>
      <c r="O8" s="96"/>
      <c r="P8" s="96"/>
      <c r="Q8" s="96"/>
      <c r="R8" s="96"/>
      <c r="S8" s="82"/>
      <c r="T8" s="69">
        <f t="shared" si="0"/>
        <v>2</v>
      </c>
      <c r="U8" s="70">
        <f t="shared" si="0"/>
        <v>1</v>
      </c>
      <c r="V8" s="15">
        <f t="shared" si="0"/>
        <v>1</v>
      </c>
    </row>
    <row r="9" spans="1:22" ht="16.5" customHeight="1">
      <c r="A9" s="225"/>
      <c r="B9" s="242"/>
      <c r="C9" s="111"/>
      <c r="D9" s="152" t="s">
        <v>138</v>
      </c>
      <c r="E9" s="55" t="s">
        <v>104</v>
      </c>
      <c r="F9" s="78" t="s">
        <v>71</v>
      </c>
      <c r="G9" s="112" t="s">
        <v>71</v>
      </c>
      <c r="H9" s="130">
        <v>2</v>
      </c>
      <c r="I9" s="96">
        <v>1</v>
      </c>
      <c r="J9" s="96">
        <v>1</v>
      </c>
      <c r="K9" s="96"/>
      <c r="L9" s="96"/>
      <c r="M9" s="82"/>
      <c r="N9" s="95"/>
      <c r="O9" s="96"/>
      <c r="P9" s="96"/>
      <c r="Q9" s="96"/>
      <c r="R9" s="96"/>
      <c r="S9" s="82"/>
      <c r="T9" s="69">
        <v>2</v>
      </c>
      <c r="U9" s="70">
        <v>1</v>
      </c>
      <c r="V9" s="15">
        <v>1</v>
      </c>
    </row>
    <row r="10" spans="1:22" ht="16.5" customHeight="1">
      <c r="A10" s="225"/>
      <c r="B10" s="242"/>
      <c r="C10" s="111" t="s">
        <v>68</v>
      </c>
      <c r="D10" s="189" t="s">
        <v>139</v>
      </c>
      <c r="E10" s="55" t="s">
        <v>104</v>
      </c>
      <c r="F10" s="78" t="s">
        <v>62</v>
      </c>
      <c r="G10" s="112" t="s">
        <v>62</v>
      </c>
      <c r="H10" s="130"/>
      <c r="I10" s="96"/>
      <c r="J10" s="96"/>
      <c r="K10" s="96">
        <v>2</v>
      </c>
      <c r="L10" s="96">
        <v>1</v>
      </c>
      <c r="M10" s="82">
        <v>1</v>
      </c>
      <c r="N10" s="95"/>
      <c r="O10" s="96"/>
      <c r="P10" s="96"/>
      <c r="Q10" s="96"/>
      <c r="R10" s="96"/>
      <c r="S10" s="82"/>
      <c r="T10" s="69">
        <f t="shared" ref="T10:V17" si="1">SUM(H10,K10,N10,Q10)</f>
        <v>2</v>
      </c>
      <c r="U10" s="70">
        <f t="shared" si="1"/>
        <v>1</v>
      </c>
      <c r="V10" s="15">
        <f t="shared" si="1"/>
        <v>1</v>
      </c>
    </row>
    <row r="11" spans="1:22" ht="16.5" customHeight="1">
      <c r="A11" s="225"/>
      <c r="B11" s="242"/>
      <c r="C11" s="118" t="s">
        <v>69</v>
      </c>
      <c r="D11" s="152" t="s">
        <v>122</v>
      </c>
      <c r="E11" s="55" t="s">
        <v>104</v>
      </c>
      <c r="F11" s="78" t="s">
        <v>62</v>
      </c>
      <c r="G11" s="79" t="s">
        <v>46</v>
      </c>
      <c r="H11" s="130"/>
      <c r="I11" s="96"/>
      <c r="J11" s="96"/>
      <c r="K11" s="96">
        <v>2</v>
      </c>
      <c r="L11" s="96">
        <v>1</v>
      </c>
      <c r="M11" s="82">
        <v>1</v>
      </c>
      <c r="N11" s="95"/>
      <c r="O11" s="96"/>
      <c r="P11" s="96"/>
      <c r="Q11" s="96"/>
      <c r="R11" s="96"/>
      <c r="S11" s="82"/>
      <c r="T11" s="69">
        <f t="shared" si="1"/>
        <v>2</v>
      </c>
      <c r="U11" s="70">
        <f t="shared" si="1"/>
        <v>1</v>
      </c>
      <c r="V11" s="15">
        <f t="shared" si="1"/>
        <v>1</v>
      </c>
    </row>
    <row r="12" spans="1:22" ht="16.5" customHeight="1">
      <c r="A12" s="225"/>
      <c r="B12" s="242"/>
      <c r="C12" s="111"/>
      <c r="D12" s="153" t="s">
        <v>140</v>
      </c>
      <c r="E12" s="55" t="s">
        <v>104</v>
      </c>
      <c r="F12" s="96" t="s">
        <v>46</v>
      </c>
      <c r="G12" s="79" t="s">
        <v>46</v>
      </c>
      <c r="H12" s="130"/>
      <c r="I12" s="96"/>
      <c r="J12" s="96"/>
      <c r="K12" s="96"/>
      <c r="L12" s="96"/>
      <c r="M12" s="82"/>
      <c r="N12" s="95">
        <v>1</v>
      </c>
      <c r="O12" s="96">
        <v>0</v>
      </c>
      <c r="P12" s="96">
        <v>0</v>
      </c>
      <c r="Q12" s="96"/>
      <c r="R12" s="96"/>
      <c r="S12" s="82"/>
      <c r="T12" s="69">
        <f t="shared" si="1"/>
        <v>1</v>
      </c>
      <c r="U12" s="70">
        <f t="shared" si="1"/>
        <v>0</v>
      </c>
      <c r="V12" s="15">
        <f t="shared" si="1"/>
        <v>0</v>
      </c>
    </row>
    <row r="13" spans="1:22" ht="16.5" customHeight="1">
      <c r="A13" s="225"/>
      <c r="B13" s="242"/>
      <c r="C13" s="119" t="s">
        <v>70</v>
      </c>
      <c r="D13" s="153" t="s">
        <v>141</v>
      </c>
      <c r="E13" s="56" t="s">
        <v>104</v>
      </c>
      <c r="F13" s="96" t="s">
        <v>46</v>
      </c>
      <c r="G13" s="79" t="s">
        <v>46</v>
      </c>
      <c r="H13" s="130"/>
      <c r="I13" s="96"/>
      <c r="J13" s="96"/>
      <c r="K13" s="96"/>
      <c r="L13" s="96"/>
      <c r="M13" s="82"/>
      <c r="N13" s="95"/>
      <c r="O13" s="96"/>
      <c r="P13" s="96"/>
      <c r="Q13" s="96">
        <v>1</v>
      </c>
      <c r="R13" s="96">
        <v>0</v>
      </c>
      <c r="S13" s="82">
        <v>0</v>
      </c>
      <c r="T13" s="69">
        <f t="shared" si="1"/>
        <v>1</v>
      </c>
      <c r="U13" s="70">
        <f t="shared" si="1"/>
        <v>0</v>
      </c>
      <c r="V13" s="15">
        <f t="shared" si="1"/>
        <v>0</v>
      </c>
    </row>
    <row r="14" spans="1:22" ht="16.5" customHeight="1">
      <c r="A14" s="225"/>
      <c r="B14" s="242"/>
      <c r="C14" s="170"/>
      <c r="D14" s="190" t="s">
        <v>142</v>
      </c>
      <c r="E14" s="56" t="s">
        <v>104</v>
      </c>
      <c r="F14" s="96" t="s">
        <v>46</v>
      </c>
      <c r="G14" s="79" t="s">
        <v>46</v>
      </c>
      <c r="H14" s="130">
        <v>2</v>
      </c>
      <c r="I14" s="96">
        <v>2</v>
      </c>
      <c r="J14" s="96">
        <v>2</v>
      </c>
      <c r="K14" s="96"/>
      <c r="L14" s="96"/>
      <c r="M14" s="82"/>
      <c r="N14" s="172"/>
      <c r="O14" s="173"/>
      <c r="P14" s="173"/>
      <c r="Q14" s="173"/>
      <c r="R14" s="173"/>
      <c r="S14" s="174"/>
      <c r="T14" s="165">
        <f t="shared" si="1"/>
        <v>2</v>
      </c>
      <c r="U14" s="164">
        <f t="shared" si="1"/>
        <v>2</v>
      </c>
      <c r="V14" s="15">
        <f t="shared" si="1"/>
        <v>2</v>
      </c>
    </row>
    <row r="15" spans="1:22" ht="16.5" customHeight="1">
      <c r="A15" s="225"/>
      <c r="B15" s="242"/>
      <c r="C15" s="170"/>
      <c r="D15" s="171" t="s">
        <v>143</v>
      </c>
      <c r="E15" s="56" t="s">
        <v>104</v>
      </c>
      <c r="F15" s="96" t="s">
        <v>46</v>
      </c>
      <c r="G15" s="79" t="s">
        <v>46</v>
      </c>
      <c r="H15" s="130"/>
      <c r="I15" s="96"/>
      <c r="J15" s="96"/>
      <c r="K15" s="96">
        <v>2</v>
      </c>
      <c r="L15" s="96">
        <v>2</v>
      </c>
      <c r="M15" s="82">
        <v>2</v>
      </c>
      <c r="N15" s="172"/>
      <c r="O15" s="173"/>
      <c r="P15" s="173"/>
      <c r="Q15" s="173"/>
      <c r="R15" s="173"/>
      <c r="S15" s="174"/>
      <c r="T15" s="165">
        <f t="shared" si="1"/>
        <v>2</v>
      </c>
      <c r="U15" s="164">
        <f t="shared" si="1"/>
        <v>2</v>
      </c>
      <c r="V15" s="15">
        <f t="shared" si="1"/>
        <v>2</v>
      </c>
    </row>
    <row r="16" spans="1:22" ht="16.5" customHeight="1">
      <c r="A16" s="225"/>
      <c r="B16" s="242"/>
      <c r="C16" s="170"/>
      <c r="D16" s="171" t="s">
        <v>144</v>
      </c>
      <c r="E16" s="56" t="s">
        <v>104</v>
      </c>
      <c r="F16" s="96" t="s">
        <v>46</v>
      </c>
      <c r="G16" s="79" t="s">
        <v>46</v>
      </c>
      <c r="H16" s="130"/>
      <c r="I16" s="96"/>
      <c r="J16" s="96"/>
      <c r="K16" s="96"/>
      <c r="L16" s="96"/>
      <c r="M16" s="82"/>
      <c r="N16" s="172">
        <v>2</v>
      </c>
      <c r="O16" s="173">
        <v>2</v>
      </c>
      <c r="P16" s="173">
        <v>2</v>
      </c>
      <c r="Q16" s="173"/>
      <c r="R16" s="173"/>
      <c r="S16" s="174"/>
      <c r="T16" s="165">
        <f t="shared" si="1"/>
        <v>2</v>
      </c>
      <c r="U16" s="164">
        <f t="shared" si="1"/>
        <v>2</v>
      </c>
      <c r="V16" s="15">
        <f t="shared" si="1"/>
        <v>2</v>
      </c>
    </row>
    <row r="17" spans="1:22" ht="16.5" customHeight="1">
      <c r="A17" s="225"/>
      <c r="B17" s="243"/>
      <c r="C17" s="170"/>
      <c r="D17" s="171" t="s">
        <v>145</v>
      </c>
      <c r="E17" s="56" t="s">
        <v>104</v>
      </c>
      <c r="F17" s="96" t="s">
        <v>46</v>
      </c>
      <c r="G17" s="79" t="s">
        <v>46</v>
      </c>
      <c r="H17" s="178"/>
      <c r="I17" s="179"/>
      <c r="J17" s="179"/>
      <c r="K17" s="179"/>
      <c r="L17" s="179"/>
      <c r="M17" s="180"/>
      <c r="N17" s="172"/>
      <c r="O17" s="173"/>
      <c r="P17" s="173"/>
      <c r="Q17" s="173">
        <v>2</v>
      </c>
      <c r="R17" s="173">
        <v>2</v>
      </c>
      <c r="S17" s="174">
        <v>2</v>
      </c>
      <c r="T17" s="165">
        <f t="shared" si="1"/>
        <v>2</v>
      </c>
      <c r="U17" s="164">
        <f t="shared" si="1"/>
        <v>2</v>
      </c>
      <c r="V17" s="15">
        <f t="shared" si="1"/>
        <v>2</v>
      </c>
    </row>
    <row r="18" spans="1:22" ht="16.5" customHeight="1" thickBot="1">
      <c r="A18" s="226"/>
      <c r="B18" s="72" t="s">
        <v>43</v>
      </c>
      <c r="C18" s="72"/>
      <c r="D18" s="160"/>
      <c r="E18" s="72"/>
      <c r="F18" s="72"/>
      <c r="G18" s="75"/>
      <c r="H18" s="168">
        <f t="shared" ref="H18:V18" si="2">SUM(H5:H17)</f>
        <v>9</v>
      </c>
      <c r="I18" s="169">
        <f t="shared" si="2"/>
        <v>6</v>
      </c>
      <c r="J18" s="169">
        <f t="shared" si="2"/>
        <v>5</v>
      </c>
      <c r="K18" s="169">
        <f t="shared" si="2"/>
        <v>7</v>
      </c>
      <c r="L18" s="169">
        <f t="shared" si="2"/>
        <v>5</v>
      </c>
      <c r="M18" s="20">
        <f t="shared" si="2"/>
        <v>4</v>
      </c>
      <c r="N18" s="19">
        <f t="shared" si="2"/>
        <v>3</v>
      </c>
      <c r="O18" s="72">
        <f t="shared" si="2"/>
        <v>2</v>
      </c>
      <c r="P18" s="169">
        <f t="shared" si="2"/>
        <v>2</v>
      </c>
      <c r="Q18" s="169">
        <f t="shared" si="2"/>
        <v>3</v>
      </c>
      <c r="R18" s="169">
        <f t="shared" si="2"/>
        <v>2</v>
      </c>
      <c r="S18" s="75">
        <f t="shared" si="2"/>
        <v>2</v>
      </c>
      <c r="T18" s="175">
        <f t="shared" si="2"/>
        <v>22</v>
      </c>
      <c r="U18" s="176">
        <f t="shared" si="2"/>
        <v>15</v>
      </c>
      <c r="V18" s="177">
        <f t="shared" si="2"/>
        <v>13</v>
      </c>
    </row>
    <row r="19" spans="1:22" ht="16.5" customHeight="1">
      <c r="A19" s="234" t="s">
        <v>44</v>
      </c>
      <c r="B19" s="238" t="s">
        <v>9</v>
      </c>
      <c r="C19" s="99"/>
      <c r="D19" s="154"/>
      <c r="E19" s="21"/>
      <c r="F19" s="100"/>
      <c r="G19" s="101"/>
      <c r="H19" s="134"/>
      <c r="I19" s="32"/>
      <c r="J19" s="32"/>
      <c r="K19" s="32"/>
      <c r="L19" s="32"/>
      <c r="M19" s="135"/>
      <c r="N19" s="23"/>
      <c r="O19" s="22"/>
      <c r="P19" s="22"/>
      <c r="Q19" s="83"/>
      <c r="R19" s="83"/>
      <c r="S19" s="84"/>
      <c r="T19" s="50">
        <f>SUM(H19,K19,N19,Q19)</f>
        <v>0</v>
      </c>
      <c r="U19" s="24">
        <f>SUM(I19,L19,O19,R19,)</f>
        <v>0</v>
      </c>
      <c r="V19" s="25">
        <f>SUM(J19,M19,P19,S19)</f>
        <v>0</v>
      </c>
    </row>
    <row r="20" spans="1:22" ht="16.5" customHeight="1">
      <c r="A20" s="235"/>
      <c r="B20" s="239"/>
      <c r="C20" s="51"/>
      <c r="D20" s="155"/>
      <c r="E20" s="26"/>
      <c r="F20" s="26"/>
      <c r="G20" s="102"/>
      <c r="H20" s="13"/>
      <c r="I20" s="12"/>
      <c r="J20" s="12"/>
      <c r="K20" s="12"/>
      <c r="L20" s="12"/>
      <c r="M20" s="16"/>
      <c r="N20" s="14"/>
      <c r="O20" s="12"/>
      <c r="P20" s="12"/>
      <c r="Q20" s="12"/>
      <c r="R20" s="12"/>
      <c r="S20" s="16"/>
      <c r="T20" s="46">
        <f>SUM(H20,K20,N20,Q20)</f>
        <v>0</v>
      </c>
      <c r="U20" s="47">
        <f>SUM(I20,L20,O20,R20)</f>
        <v>0</v>
      </c>
      <c r="V20" s="15">
        <f>SUM(J20,M20,P20,S20)</f>
        <v>0</v>
      </c>
    </row>
    <row r="21" spans="1:22" ht="16.5" customHeight="1">
      <c r="A21" s="235"/>
      <c r="B21" s="239"/>
      <c r="C21" s="51"/>
      <c r="D21" s="155"/>
      <c r="E21" s="26"/>
      <c r="F21" s="26"/>
      <c r="G21" s="102"/>
      <c r="H21" s="13"/>
      <c r="I21" s="12"/>
      <c r="J21" s="12"/>
      <c r="K21" s="12"/>
      <c r="L21" s="12"/>
      <c r="M21" s="16"/>
      <c r="N21" s="14"/>
      <c r="O21" s="12"/>
      <c r="P21" s="12"/>
      <c r="Q21" s="12"/>
      <c r="R21" s="12"/>
      <c r="S21" s="16"/>
      <c r="T21" s="46">
        <f>SUM(H21,K21,N21,Q21)</f>
        <v>0</v>
      </c>
      <c r="U21" s="47">
        <f>SUM(I21,L21,O21,R21)</f>
        <v>0</v>
      </c>
      <c r="V21" s="15">
        <f>SUM(J21,M21,P21,S21)</f>
        <v>0</v>
      </c>
    </row>
    <row r="22" spans="1:22" ht="16.5" customHeight="1">
      <c r="A22" s="235"/>
      <c r="B22" s="27" t="s">
        <v>43</v>
      </c>
      <c r="C22" s="66"/>
      <c r="D22" s="161"/>
      <c r="E22" s="66"/>
      <c r="F22" s="59"/>
      <c r="G22" s="62"/>
      <c r="H22" s="67">
        <f>SUM(H19:H21)</f>
        <v>0</v>
      </c>
      <c r="I22" s="66">
        <f t="shared" ref="I22:V22" si="3">SUM(I19:I21)</f>
        <v>0</v>
      </c>
      <c r="J22" s="66">
        <f t="shared" si="3"/>
        <v>0</v>
      </c>
      <c r="K22" s="66">
        <f t="shared" si="3"/>
        <v>0</v>
      </c>
      <c r="L22" s="66">
        <f t="shared" si="3"/>
        <v>0</v>
      </c>
      <c r="M22" s="68">
        <f t="shared" si="3"/>
        <v>0</v>
      </c>
      <c r="N22" s="63">
        <f t="shared" si="3"/>
        <v>0</v>
      </c>
      <c r="O22" s="59">
        <f t="shared" si="3"/>
        <v>0</v>
      </c>
      <c r="P22" s="59">
        <f t="shared" si="3"/>
        <v>0</v>
      </c>
      <c r="Q22" s="59">
        <f t="shared" si="3"/>
        <v>0</v>
      </c>
      <c r="R22" s="59">
        <f t="shared" si="3"/>
        <v>0</v>
      </c>
      <c r="S22" s="62">
        <f t="shared" si="3"/>
        <v>0</v>
      </c>
      <c r="T22" s="45">
        <f t="shared" si="3"/>
        <v>0</v>
      </c>
      <c r="U22" s="42">
        <f t="shared" si="3"/>
        <v>0</v>
      </c>
      <c r="V22" s="44">
        <f t="shared" si="3"/>
        <v>0</v>
      </c>
    </row>
    <row r="23" spans="1:22" ht="16.5" customHeight="1">
      <c r="A23" s="235"/>
      <c r="B23" s="231" t="s">
        <v>10</v>
      </c>
      <c r="C23" s="110">
        <v>20160243</v>
      </c>
      <c r="D23" s="192" t="s">
        <v>190</v>
      </c>
      <c r="E23" s="32" t="s">
        <v>102</v>
      </c>
      <c r="F23" s="97" t="s">
        <v>71</v>
      </c>
      <c r="G23" s="98" t="s">
        <v>71</v>
      </c>
      <c r="H23" s="130">
        <v>3</v>
      </c>
      <c r="I23" s="96">
        <v>0</v>
      </c>
      <c r="J23" s="96">
        <v>3</v>
      </c>
      <c r="K23" s="96"/>
      <c r="L23" s="96"/>
      <c r="M23" s="82"/>
      <c r="N23" s="103"/>
      <c r="O23" s="80"/>
      <c r="P23" s="80"/>
      <c r="Q23" s="80"/>
      <c r="R23" s="80"/>
      <c r="S23" s="104"/>
      <c r="T23" s="46">
        <f t="shared" ref="T23:T42" si="4">SUM(H23,K23,N23,Q23)</f>
        <v>3</v>
      </c>
      <c r="U23" s="47">
        <f t="shared" ref="U23:U42" si="5">SUM(I23,L23,O23,R23)</f>
        <v>0</v>
      </c>
      <c r="V23" s="15">
        <f t="shared" ref="V23:V42" si="6">SUM(J23,M23,P23,S23)</f>
        <v>3</v>
      </c>
    </row>
    <row r="24" spans="1:22" ht="16.5" customHeight="1">
      <c r="A24" s="235"/>
      <c r="B24" s="231"/>
      <c r="C24" s="111">
        <v>20160244</v>
      </c>
      <c r="D24" s="183" t="s">
        <v>191</v>
      </c>
      <c r="E24" s="193" t="s">
        <v>209</v>
      </c>
      <c r="F24" s="78" t="s">
        <v>71</v>
      </c>
      <c r="G24" s="81" t="s">
        <v>71</v>
      </c>
      <c r="H24" s="131">
        <v>3</v>
      </c>
      <c r="I24" s="86">
        <v>0</v>
      </c>
      <c r="J24" s="86">
        <v>3</v>
      </c>
      <c r="K24" s="86"/>
      <c r="L24" s="86"/>
      <c r="M24" s="87"/>
      <c r="N24" s="85"/>
      <c r="O24" s="86"/>
      <c r="P24" s="86"/>
      <c r="Q24" s="86"/>
      <c r="R24" s="86"/>
      <c r="S24" s="87"/>
      <c r="T24" s="46">
        <f t="shared" si="4"/>
        <v>3</v>
      </c>
      <c r="U24" s="47">
        <f t="shared" si="5"/>
        <v>0</v>
      </c>
      <c r="V24" s="15">
        <f t="shared" si="6"/>
        <v>3</v>
      </c>
    </row>
    <row r="25" spans="1:22" ht="16.5" customHeight="1">
      <c r="A25" s="235"/>
      <c r="B25" s="231"/>
      <c r="C25" s="111">
        <v>20159154</v>
      </c>
      <c r="D25" s="153" t="s">
        <v>192</v>
      </c>
      <c r="E25" s="28" t="s">
        <v>102</v>
      </c>
      <c r="F25" s="78" t="s">
        <v>71</v>
      </c>
      <c r="G25" s="81" t="s">
        <v>71</v>
      </c>
      <c r="H25" s="131">
        <v>3</v>
      </c>
      <c r="I25" s="86">
        <v>0</v>
      </c>
      <c r="J25" s="86">
        <v>3</v>
      </c>
      <c r="K25" s="86"/>
      <c r="L25" s="86"/>
      <c r="M25" s="87"/>
      <c r="N25" s="89"/>
      <c r="O25" s="88"/>
      <c r="P25" s="88"/>
      <c r="Q25" s="88"/>
      <c r="R25" s="88"/>
      <c r="S25" s="87"/>
      <c r="T25" s="46">
        <f t="shared" si="4"/>
        <v>3</v>
      </c>
      <c r="U25" s="47">
        <f t="shared" si="5"/>
        <v>0</v>
      </c>
      <c r="V25" s="15">
        <f t="shared" si="6"/>
        <v>3</v>
      </c>
    </row>
    <row r="26" spans="1:22" ht="16.5" customHeight="1">
      <c r="A26" s="235"/>
      <c r="B26" s="231"/>
      <c r="C26" s="111">
        <v>20160245</v>
      </c>
      <c r="D26" s="153" t="s">
        <v>193</v>
      </c>
      <c r="E26" s="28" t="s">
        <v>102</v>
      </c>
      <c r="F26" s="78" t="s">
        <v>71</v>
      </c>
      <c r="G26" s="81" t="s">
        <v>71</v>
      </c>
      <c r="H26" s="131">
        <v>3</v>
      </c>
      <c r="I26" s="86">
        <v>0</v>
      </c>
      <c r="J26" s="86">
        <v>4</v>
      </c>
      <c r="K26" s="86"/>
      <c r="L26" s="86"/>
      <c r="M26" s="87"/>
      <c r="N26" s="89"/>
      <c r="O26" s="88"/>
      <c r="P26" s="88"/>
      <c r="Q26" s="88"/>
      <c r="R26" s="88"/>
      <c r="S26" s="87"/>
      <c r="T26" s="46">
        <f t="shared" si="4"/>
        <v>3</v>
      </c>
      <c r="U26" s="47">
        <f t="shared" si="5"/>
        <v>0</v>
      </c>
      <c r="V26" s="15">
        <f t="shared" si="6"/>
        <v>4</v>
      </c>
    </row>
    <row r="27" spans="1:22" ht="16.5" customHeight="1">
      <c r="A27" s="235"/>
      <c r="B27" s="231"/>
      <c r="C27" s="111">
        <v>20159441</v>
      </c>
      <c r="D27" s="183" t="s">
        <v>194</v>
      </c>
      <c r="E27" s="28" t="s">
        <v>102</v>
      </c>
      <c r="F27" s="78" t="s">
        <v>71</v>
      </c>
      <c r="G27" s="81" t="s">
        <v>71</v>
      </c>
      <c r="H27" s="131"/>
      <c r="I27" s="86"/>
      <c r="J27" s="86"/>
      <c r="K27" s="86">
        <v>3</v>
      </c>
      <c r="L27" s="86">
        <v>0</v>
      </c>
      <c r="M27" s="87">
        <v>4</v>
      </c>
      <c r="N27" s="85"/>
      <c r="O27" s="86"/>
      <c r="P27" s="86"/>
      <c r="Q27" s="86"/>
      <c r="R27" s="86"/>
      <c r="S27" s="87"/>
      <c r="T27" s="46">
        <f t="shared" si="4"/>
        <v>3</v>
      </c>
      <c r="U27" s="47">
        <f t="shared" si="5"/>
        <v>0</v>
      </c>
      <c r="V27" s="15">
        <f t="shared" si="6"/>
        <v>4</v>
      </c>
    </row>
    <row r="28" spans="1:22" ht="16.5" customHeight="1">
      <c r="A28" s="235"/>
      <c r="B28" s="231"/>
      <c r="C28" s="111">
        <v>20149541</v>
      </c>
      <c r="D28" s="153" t="s">
        <v>195</v>
      </c>
      <c r="E28" s="28" t="s">
        <v>102</v>
      </c>
      <c r="F28" s="78" t="s">
        <v>71</v>
      </c>
      <c r="G28" s="81" t="s">
        <v>71</v>
      </c>
      <c r="H28" s="131"/>
      <c r="I28" s="86"/>
      <c r="J28" s="86"/>
      <c r="K28" s="86">
        <v>3</v>
      </c>
      <c r="L28" s="88">
        <v>0</v>
      </c>
      <c r="M28" s="132">
        <v>4</v>
      </c>
      <c r="N28" s="85"/>
      <c r="O28" s="86"/>
      <c r="P28" s="86"/>
      <c r="Q28" s="88"/>
      <c r="R28" s="88"/>
      <c r="S28" s="87"/>
      <c r="T28" s="46">
        <f t="shared" si="4"/>
        <v>3</v>
      </c>
      <c r="U28" s="47">
        <f t="shared" si="5"/>
        <v>0</v>
      </c>
      <c r="V28" s="15">
        <f t="shared" si="6"/>
        <v>4</v>
      </c>
    </row>
    <row r="29" spans="1:22" ht="16.5" customHeight="1">
      <c r="A29" s="235"/>
      <c r="B29" s="231"/>
      <c r="C29" s="111" t="s">
        <v>73</v>
      </c>
      <c r="D29" s="191" t="s">
        <v>198</v>
      </c>
      <c r="E29" s="28" t="s">
        <v>102</v>
      </c>
      <c r="F29" s="78" t="s">
        <v>62</v>
      </c>
      <c r="G29" s="81" t="s">
        <v>62</v>
      </c>
      <c r="H29" s="131"/>
      <c r="I29" s="86"/>
      <c r="J29" s="86"/>
      <c r="K29" s="86">
        <v>3</v>
      </c>
      <c r="L29" s="86">
        <v>0</v>
      </c>
      <c r="M29" s="87">
        <v>3</v>
      </c>
      <c r="N29" s="85"/>
      <c r="O29" s="86"/>
      <c r="P29" s="86"/>
      <c r="Q29" s="86"/>
      <c r="R29" s="86"/>
      <c r="S29" s="87"/>
      <c r="T29" s="46">
        <f t="shared" si="4"/>
        <v>3</v>
      </c>
      <c r="U29" s="47">
        <f t="shared" si="5"/>
        <v>0</v>
      </c>
      <c r="V29" s="15">
        <f t="shared" si="6"/>
        <v>3</v>
      </c>
    </row>
    <row r="30" spans="1:22" ht="16.5" customHeight="1">
      <c r="A30" s="235"/>
      <c r="B30" s="231"/>
      <c r="C30" s="111" t="s">
        <v>74</v>
      </c>
      <c r="D30" s="191" t="s">
        <v>196</v>
      </c>
      <c r="E30" s="28" t="s">
        <v>102</v>
      </c>
      <c r="F30" s="78" t="s">
        <v>62</v>
      </c>
      <c r="G30" s="81" t="s">
        <v>62</v>
      </c>
      <c r="H30" s="131"/>
      <c r="I30" s="86"/>
      <c r="J30" s="86"/>
      <c r="K30" s="86">
        <v>3</v>
      </c>
      <c r="L30" s="86">
        <v>0</v>
      </c>
      <c r="M30" s="87">
        <v>3</v>
      </c>
      <c r="N30" s="85"/>
      <c r="O30" s="86"/>
      <c r="P30" s="86"/>
      <c r="Q30" s="86"/>
      <c r="R30" s="86"/>
      <c r="S30" s="87"/>
      <c r="T30" s="46">
        <f t="shared" si="4"/>
        <v>3</v>
      </c>
      <c r="U30" s="47">
        <f t="shared" si="5"/>
        <v>0</v>
      </c>
      <c r="V30" s="15">
        <f t="shared" si="6"/>
        <v>3</v>
      </c>
    </row>
    <row r="31" spans="1:22" ht="16.5" customHeight="1">
      <c r="A31" s="235"/>
      <c r="B31" s="231"/>
      <c r="C31" s="111" t="s">
        <v>75</v>
      </c>
      <c r="D31" s="191" t="s">
        <v>197</v>
      </c>
      <c r="E31" s="28" t="s">
        <v>102</v>
      </c>
      <c r="F31" s="78" t="s">
        <v>62</v>
      </c>
      <c r="G31" s="81" t="s">
        <v>62</v>
      </c>
      <c r="H31" s="131"/>
      <c r="I31" s="86"/>
      <c r="J31" s="86"/>
      <c r="K31" s="86">
        <v>3</v>
      </c>
      <c r="L31" s="86">
        <v>0</v>
      </c>
      <c r="M31" s="87">
        <v>3</v>
      </c>
      <c r="N31" s="85"/>
      <c r="O31" s="86"/>
      <c r="P31" s="86"/>
      <c r="Q31" s="86"/>
      <c r="R31" s="86"/>
      <c r="S31" s="87"/>
      <c r="T31" s="46">
        <f t="shared" si="4"/>
        <v>3</v>
      </c>
      <c r="U31" s="47">
        <f t="shared" si="5"/>
        <v>0</v>
      </c>
      <c r="V31" s="15">
        <f t="shared" si="6"/>
        <v>3</v>
      </c>
    </row>
    <row r="32" spans="1:22" ht="16.5" customHeight="1">
      <c r="A32" s="235"/>
      <c r="B32" s="231"/>
      <c r="C32" s="111" t="s">
        <v>76</v>
      </c>
      <c r="D32" s="183" t="s">
        <v>199</v>
      </c>
      <c r="E32" s="28" t="s">
        <v>102</v>
      </c>
      <c r="F32" s="78" t="s">
        <v>62</v>
      </c>
      <c r="G32" s="81" t="s">
        <v>62</v>
      </c>
      <c r="H32" s="133"/>
      <c r="I32" s="88"/>
      <c r="J32" s="86"/>
      <c r="K32" s="86"/>
      <c r="L32" s="88"/>
      <c r="M32" s="132"/>
      <c r="N32" s="89">
        <v>3</v>
      </c>
      <c r="O32" s="88">
        <v>0</v>
      </c>
      <c r="P32" s="88">
        <v>4</v>
      </c>
      <c r="Q32" s="86"/>
      <c r="R32" s="86"/>
      <c r="S32" s="87"/>
      <c r="T32" s="46">
        <f t="shared" si="4"/>
        <v>3</v>
      </c>
      <c r="U32" s="47">
        <f t="shared" si="5"/>
        <v>0</v>
      </c>
      <c r="V32" s="15">
        <f t="shared" si="6"/>
        <v>4</v>
      </c>
    </row>
    <row r="33" spans="1:22" ht="16.5" customHeight="1">
      <c r="A33" s="235"/>
      <c r="B33" s="231"/>
      <c r="C33" s="111">
        <v>20149540</v>
      </c>
      <c r="D33" s="153" t="s">
        <v>200</v>
      </c>
      <c r="E33" s="28" t="s">
        <v>102</v>
      </c>
      <c r="F33" s="78" t="s">
        <v>62</v>
      </c>
      <c r="G33" s="81" t="s">
        <v>62</v>
      </c>
      <c r="H33" s="131"/>
      <c r="I33" s="86"/>
      <c r="J33" s="86"/>
      <c r="K33" s="86"/>
      <c r="L33" s="86"/>
      <c r="M33" s="87"/>
      <c r="N33" s="85">
        <v>3</v>
      </c>
      <c r="O33" s="86">
        <v>0</v>
      </c>
      <c r="P33" s="86">
        <v>3</v>
      </c>
      <c r="Q33" s="86"/>
      <c r="R33" s="86"/>
      <c r="S33" s="87"/>
      <c r="T33" s="46">
        <f t="shared" si="4"/>
        <v>3</v>
      </c>
      <c r="U33" s="47">
        <f t="shared" si="5"/>
        <v>0</v>
      </c>
      <c r="V33" s="15">
        <f t="shared" si="6"/>
        <v>3</v>
      </c>
    </row>
    <row r="34" spans="1:22" ht="16.5" customHeight="1">
      <c r="A34" s="235"/>
      <c r="B34" s="231"/>
      <c r="C34" s="111"/>
      <c r="D34" s="153" t="s">
        <v>201</v>
      </c>
      <c r="E34" s="28" t="s">
        <v>102</v>
      </c>
      <c r="F34" s="78" t="s">
        <v>62</v>
      </c>
      <c r="G34" s="81" t="s">
        <v>62</v>
      </c>
      <c r="H34" s="133"/>
      <c r="I34" s="86"/>
      <c r="J34" s="86"/>
      <c r="K34" s="86"/>
      <c r="L34" s="86"/>
      <c r="M34" s="132"/>
      <c r="N34" s="85">
        <v>3</v>
      </c>
      <c r="O34" s="86">
        <v>0</v>
      </c>
      <c r="P34" s="86">
        <v>3</v>
      </c>
      <c r="Q34" s="88"/>
      <c r="R34" s="88"/>
      <c r="S34" s="87"/>
      <c r="T34" s="46">
        <f t="shared" si="4"/>
        <v>3</v>
      </c>
      <c r="U34" s="47">
        <f t="shared" si="5"/>
        <v>0</v>
      </c>
      <c r="V34" s="15">
        <f t="shared" si="6"/>
        <v>3</v>
      </c>
    </row>
    <row r="35" spans="1:22" ht="16.5" customHeight="1">
      <c r="A35" s="235"/>
      <c r="B35" s="231"/>
      <c r="C35" s="111">
        <v>20160166</v>
      </c>
      <c r="D35" s="191" t="s">
        <v>202</v>
      </c>
      <c r="E35" s="28" t="s">
        <v>102</v>
      </c>
      <c r="F35" s="78" t="s">
        <v>62</v>
      </c>
      <c r="G35" s="81" t="s">
        <v>62</v>
      </c>
      <c r="H35" s="133"/>
      <c r="I35" s="86"/>
      <c r="J35" s="86"/>
      <c r="K35" s="86"/>
      <c r="L35" s="88"/>
      <c r="M35" s="132"/>
      <c r="N35" s="85">
        <v>3</v>
      </c>
      <c r="O35" s="86">
        <v>0</v>
      </c>
      <c r="P35" s="86">
        <v>3</v>
      </c>
      <c r="Q35" s="88"/>
      <c r="R35" s="88"/>
      <c r="S35" s="87"/>
      <c r="T35" s="46">
        <f t="shared" si="4"/>
        <v>3</v>
      </c>
      <c r="U35" s="47">
        <f t="shared" si="5"/>
        <v>0</v>
      </c>
      <c r="V35" s="15">
        <f t="shared" si="6"/>
        <v>3</v>
      </c>
    </row>
    <row r="36" spans="1:22" ht="16.5" customHeight="1">
      <c r="A36" s="235"/>
      <c r="B36" s="231"/>
      <c r="C36" s="111">
        <v>20160168</v>
      </c>
      <c r="D36" s="153" t="s">
        <v>203</v>
      </c>
      <c r="E36" s="28" t="s">
        <v>102</v>
      </c>
      <c r="F36" s="78" t="s">
        <v>62</v>
      </c>
      <c r="G36" s="82" t="s">
        <v>46</v>
      </c>
      <c r="H36" s="133"/>
      <c r="I36" s="86"/>
      <c r="J36" s="86"/>
      <c r="K36" s="86"/>
      <c r="L36" s="88"/>
      <c r="M36" s="132"/>
      <c r="N36" s="85">
        <v>3</v>
      </c>
      <c r="O36" s="86">
        <v>1</v>
      </c>
      <c r="P36" s="86">
        <v>2</v>
      </c>
      <c r="Q36" s="88"/>
      <c r="R36" s="88"/>
      <c r="S36" s="87"/>
      <c r="T36" s="46">
        <f t="shared" si="4"/>
        <v>3</v>
      </c>
      <c r="U36" s="47">
        <f t="shared" si="5"/>
        <v>1</v>
      </c>
      <c r="V36" s="15">
        <f t="shared" si="6"/>
        <v>2</v>
      </c>
    </row>
    <row r="37" spans="1:22" ht="16.5" customHeight="1">
      <c r="A37" s="235"/>
      <c r="B37" s="231"/>
      <c r="C37" s="111">
        <v>20160167</v>
      </c>
      <c r="D37" s="153" t="s">
        <v>204</v>
      </c>
      <c r="E37" s="28" t="s">
        <v>102</v>
      </c>
      <c r="F37" s="78" t="s">
        <v>62</v>
      </c>
      <c r="G37" s="81" t="s">
        <v>62</v>
      </c>
      <c r="H37" s="133"/>
      <c r="I37" s="88"/>
      <c r="J37" s="86"/>
      <c r="K37" s="86"/>
      <c r="L37" s="88"/>
      <c r="M37" s="132"/>
      <c r="N37" s="85"/>
      <c r="O37" s="86"/>
      <c r="P37" s="86"/>
      <c r="Q37" s="88">
        <v>3</v>
      </c>
      <c r="R37" s="88">
        <v>0</v>
      </c>
      <c r="S37" s="87">
        <v>3</v>
      </c>
      <c r="T37" s="60">
        <f t="shared" si="4"/>
        <v>3</v>
      </c>
      <c r="U37" s="61">
        <f t="shared" si="5"/>
        <v>0</v>
      </c>
      <c r="V37" s="15">
        <f t="shared" si="6"/>
        <v>3</v>
      </c>
    </row>
    <row r="38" spans="1:22" ht="16.5" customHeight="1">
      <c r="A38" s="235"/>
      <c r="B38" s="231"/>
      <c r="C38" s="111" t="s">
        <v>77</v>
      </c>
      <c r="D38" s="153" t="s">
        <v>205</v>
      </c>
      <c r="E38" s="28" t="s">
        <v>102</v>
      </c>
      <c r="F38" s="78" t="s">
        <v>62</v>
      </c>
      <c r="G38" s="81" t="s">
        <v>62</v>
      </c>
      <c r="H38" s="133"/>
      <c r="I38" s="88"/>
      <c r="J38" s="86"/>
      <c r="K38" s="86"/>
      <c r="L38" s="88"/>
      <c r="M38" s="132"/>
      <c r="N38" s="89"/>
      <c r="O38" s="88"/>
      <c r="P38" s="88"/>
      <c r="Q38" s="86">
        <v>3</v>
      </c>
      <c r="R38" s="86">
        <v>0</v>
      </c>
      <c r="S38" s="87">
        <v>3</v>
      </c>
      <c r="T38" s="60">
        <f t="shared" si="4"/>
        <v>3</v>
      </c>
      <c r="U38" s="61">
        <f t="shared" si="5"/>
        <v>0</v>
      </c>
      <c r="V38" s="15">
        <f t="shared" si="6"/>
        <v>3</v>
      </c>
    </row>
    <row r="39" spans="1:22" ht="16.5" customHeight="1">
      <c r="A39" s="235"/>
      <c r="B39" s="231"/>
      <c r="C39" s="111" t="s">
        <v>78</v>
      </c>
      <c r="D39" s="183" t="s">
        <v>206</v>
      </c>
      <c r="E39" s="28" t="s">
        <v>102</v>
      </c>
      <c r="F39" s="78" t="s">
        <v>62</v>
      </c>
      <c r="G39" s="82" t="s">
        <v>46</v>
      </c>
      <c r="H39" s="133"/>
      <c r="I39" s="88"/>
      <c r="J39" s="86"/>
      <c r="K39" s="86"/>
      <c r="L39" s="88"/>
      <c r="M39" s="132"/>
      <c r="N39" s="89"/>
      <c r="O39" s="88"/>
      <c r="P39" s="88"/>
      <c r="Q39" s="86">
        <v>2</v>
      </c>
      <c r="R39" s="86">
        <v>1</v>
      </c>
      <c r="S39" s="87">
        <v>1</v>
      </c>
      <c r="T39" s="60">
        <f t="shared" si="4"/>
        <v>2</v>
      </c>
      <c r="U39" s="61">
        <f t="shared" si="5"/>
        <v>1</v>
      </c>
      <c r="V39" s="15">
        <f t="shared" si="6"/>
        <v>1</v>
      </c>
    </row>
    <row r="40" spans="1:22" ht="16.5" customHeight="1">
      <c r="A40" s="235"/>
      <c r="B40" s="231"/>
      <c r="C40" s="93">
        <v>20159436</v>
      </c>
      <c r="D40" s="191" t="s">
        <v>207</v>
      </c>
      <c r="E40" s="28" t="s">
        <v>106</v>
      </c>
      <c r="F40" s="78" t="s">
        <v>62</v>
      </c>
      <c r="G40" s="82" t="s">
        <v>46</v>
      </c>
      <c r="H40" s="133"/>
      <c r="I40" s="88"/>
      <c r="J40" s="86"/>
      <c r="K40" s="86"/>
      <c r="L40" s="88"/>
      <c r="M40" s="132"/>
      <c r="N40" s="89"/>
      <c r="O40" s="88"/>
      <c r="P40" s="88"/>
      <c r="Q40" s="90">
        <v>2</v>
      </c>
      <c r="R40" s="90">
        <v>2</v>
      </c>
      <c r="S40" s="91">
        <v>0</v>
      </c>
      <c r="T40" s="60">
        <f t="shared" si="4"/>
        <v>2</v>
      </c>
      <c r="U40" s="61">
        <f t="shared" si="5"/>
        <v>2</v>
      </c>
      <c r="V40" s="15">
        <f t="shared" si="6"/>
        <v>0</v>
      </c>
    </row>
    <row r="41" spans="1:22" ht="16.5" customHeight="1">
      <c r="A41" s="235"/>
      <c r="B41" s="231"/>
      <c r="C41" s="11"/>
      <c r="D41" s="156"/>
      <c r="E41" s="28"/>
      <c r="F41" s="28"/>
      <c r="G41" s="12"/>
      <c r="H41" s="31"/>
      <c r="I41" s="28"/>
      <c r="J41" s="28"/>
      <c r="K41" s="28"/>
      <c r="L41" s="30"/>
      <c r="M41" s="36"/>
      <c r="N41" s="29"/>
      <c r="O41" s="28"/>
      <c r="P41" s="28"/>
      <c r="Q41" s="30"/>
      <c r="R41" s="30"/>
      <c r="S41" s="54"/>
      <c r="T41" s="60">
        <f t="shared" si="4"/>
        <v>0</v>
      </c>
      <c r="U41" s="61">
        <f t="shared" si="5"/>
        <v>0</v>
      </c>
      <c r="V41" s="15">
        <f t="shared" si="6"/>
        <v>0</v>
      </c>
    </row>
    <row r="42" spans="1:22" ht="16.5" customHeight="1">
      <c r="A42" s="235"/>
      <c r="B42" s="231"/>
      <c r="C42" s="11"/>
      <c r="D42" s="156"/>
      <c r="E42" s="28"/>
      <c r="F42" s="28"/>
      <c r="G42" s="12"/>
      <c r="H42" s="31"/>
      <c r="I42" s="30"/>
      <c r="J42" s="28"/>
      <c r="K42" s="28"/>
      <c r="L42" s="30"/>
      <c r="M42" s="36"/>
      <c r="N42" s="29"/>
      <c r="O42" s="28"/>
      <c r="P42" s="28"/>
      <c r="Q42" s="30"/>
      <c r="R42" s="30"/>
      <c r="S42" s="54"/>
      <c r="T42" s="46">
        <f t="shared" si="4"/>
        <v>0</v>
      </c>
      <c r="U42" s="47">
        <f t="shared" si="5"/>
        <v>0</v>
      </c>
      <c r="V42" s="15">
        <f t="shared" si="6"/>
        <v>0</v>
      </c>
    </row>
    <row r="43" spans="1:22" ht="16.5" customHeight="1" thickBot="1">
      <c r="A43" s="236"/>
      <c r="B43" s="18" t="s">
        <v>43</v>
      </c>
      <c r="C43" s="72"/>
      <c r="D43" s="160"/>
      <c r="E43" s="72"/>
      <c r="F43" s="17"/>
      <c r="G43" s="17"/>
      <c r="H43" s="71">
        <f>SUM(H23:H42)</f>
        <v>12</v>
      </c>
      <c r="I43" s="72">
        <f t="shared" ref="I43:U43" si="7">SUM(I23:I42)</f>
        <v>0</v>
      </c>
      <c r="J43" s="72">
        <f t="shared" si="7"/>
        <v>13</v>
      </c>
      <c r="K43" s="72">
        <f t="shared" si="7"/>
        <v>15</v>
      </c>
      <c r="L43" s="72">
        <f t="shared" si="7"/>
        <v>0</v>
      </c>
      <c r="M43" s="20">
        <f t="shared" si="7"/>
        <v>17</v>
      </c>
      <c r="N43" s="19">
        <f t="shared" si="7"/>
        <v>15</v>
      </c>
      <c r="O43" s="17">
        <f t="shared" si="7"/>
        <v>1</v>
      </c>
      <c r="P43" s="17">
        <f t="shared" si="7"/>
        <v>15</v>
      </c>
      <c r="Q43" s="17">
        <f t="shared" si="7"/>
        <v>10</v>
      </c>
      <c r="R43" s="17">
        <f t="shared" si="7"/>
        <v>3</v>
      </c>
      <c r="S43" s="53">
        <f t="shared" si="7"/>
        <v>7</v>
      </c>
      <c r="T43" s="48">
        <f>SUM(T23:T42)</f>
        <v>52</v>
      </c>
      <c r="U43" s="49">
        <f t="shared" si="7"/>
        <v>4</v>
      </c>
      <c r="V43" s="20">
        <f>SUM(V23:V42)</f>
        <v>52</v>
      </c>
    </row>
    <row r="44" spans="1:22" ht="16.5" customHeight="1">
      <c r="A44" s="237" t="s">
        <v>45</v>
      </c>
      <c r="B44" s="240" t="s">
        <v>30</v>
      </c>
      <c r="C44" s="92">
        <v>20160151</v>
      </c>
      <c r="D44" s="184" t="s">
        <v>127</v>
      </c>
      <c r="E44" s="150" t="s">
        <v>104</v>
      </c>
      <c r="F44" s="83" t="s">
        <v>46</v>
      </c>
      <c r="G44" s="77" t="s">
        <v>46</v>
      </c>
      <c r="H44" s="143"/>
      <c r="I44" s="136"/>
      <c r="J44" s="137"/>
      <c r="K44" s="137"/>
      <c r="L44" s="136"/>
      <c r="M44" s="144"/>
      <c r="N44" s="143">
        <v>3</v>
      </c>
      <c r="O44" s="136">
        <v>0</v>
      </c>
      <c r="P44" s="136">
        <v>0</v>
      </c>
      <c r="Q44" s="137"/>
      <c r="R44" s="137"/>
      <c r="S44" s="149"/>
      <c r="T44" s="145">
        <f>SUM(H44,K44,N44,Q44)</f>
        <v>3</v>
      </c>
      <c r="U44" s="138">
        <f>SUM(I44,L44,O44,R44)</f>
        <v>0</v>
      </c>
      <c r="V44" s="139">
        <f>SUM(J44,M44,P44,S44)</f>
        <v>0</v>
      </c>
    </row>
    <row r="45" spans="1:22" ht="16.5" customHeight="1">
      <c r="A45" s="235"/>
      <c r="B45" s="231"/>
      <c r="C45" s="113">
        <v>20159633</v>
      </c>
      <c r="D45" s="185" t="s">
        <v>129</v>
      </c>
      <c r="E45" s="26" t="s">
        <v>103</v>
      </c>
      <c r="F45" s="142" t="s">
        <v>46</v>
      </c>
      <c r="G45" s="79" t="s">
        <v>46</v>
      </c>
      <c r="H45" s="13"/>
      <c r="I45" s="12"/>
      <c r="J45" s="12"/>
      <c r="K45" s="12"/>
      <c r="L45" s="12"/>
      <c r="M45" s="16"/>
      <c r="N45" s="13"/>
      <c r="O45" s="12"/>
      <c r="P45" s="12"/>
      <c r="Q45" s="96">
        <v>3</v>
      </c>
      <c r="R45" s="96">
        <v>0</v>
      </c>
      <c r="S45" s="82">
        <v>3</v>
      </c>
      <c r="T45" s="147">
        <f t="shared" ref="T45:T55" si="8">SUM(H45,K45,N45,Q45)</f>
        <v>3</v>
      </c>
      <c r="U45" s="70">
        <f>SUM(I45,L45,O45,R45,)</f>
        <v>0</v>
      </c>
      <c r="V45" s="15">
        <f t="shared" ref="V45:V55" si="9">SUM(J45,M45,P45,S45)</f>
        <v>3</v>
      </c>
    </row>
    <row r="46" spans="1:22" ht="16.5" customHeight="1">
      <c r="A46" s="235"/>
      <c r="B46" s="231" t="s">
        <v>31</v>
      </c>
      <c r="C46" s="93" t="s">
        <v>80</v>
      </c>
      <c r="D46" s="157" t="s">
        <v>123</v>
      </c>
      <c r="E46" s="12" t="s">
        <v>104</v>
      </c>
      <c r="F46" s="96" t="s">
        <v>46</v>
      </c>
      <c r="G46" s="79" t="s">
        <v>46</v>
      </c>
      <c r="H46" s="130">
        <v>2</v>
      </c>
      <c r="I46" s="96">
        <v>2</v>
      </c>
      <c r="J46" s="96">
        <v>0</v>
      </c>
      <c r="K46" s="96"/>
      <c r="L46" s="96"/>
      <c r="M46" s="82"/>
      <c r="N46" s="130"/>
      <c r="O46" s="96"/>
      <c r="P46" s="96"/>
      <c r="Q46" s="96"/>
      <c r="R46" s="96"/>
      <c r="S46" s="82"/>
      <c r="T46" s="146">
        <f t="shared" si="8"/>
        <v>2</v>
      </c>
      <c r="U46" s="140">
        <f t="shared" ref="U46:U55" si="10">SUM(I46,L46,O46,R46)</f>
        <v>2</v>
      </c>
      <c r="V46" s="141">
        <f t="shared" si="9"/>
        <v>0</v>
      </c>
    </row>
    <row r="47" spans="1:22" ht="16.5" customHeight="1">
      <c r="A47" s="235"/>
      <c r="B47" s="231"/>
      <c r="C47" s="93" t="s">
        <v>81</v>
      </c>
      <c r="D47" s="157" t="s">
        <v>130</v>
      </c>
      <c r="E47" s="37" t="s">
        <v>102</v>
      </c>
      <c r="F47" s="96" t="s">
        <v>46</v>
      </c>
      <c r="G47" s="79" t="s">
        <v>46</v>
      </c>
      <c r="H47" s="130">
        <v>2</v>
      </c>
      <c r="I47" s="96">
        <v>2</v>
      </c>
      <c r="J47" s="96">
        <v>0</v>
      </c>
      <c r="K47" s="96"/>
      <c r="L47" s="96"/>
      <c r="M47" s="82"/>
      <c r="N47" s="130"/>
      <c r="O47" s="96"/>
      <c r="P47" s="96"/>
      <c r="Q47" s="96"/>
      <c r="R47" s="96"/>
      <c r="S47" s="82"/>
      <c r="T47" s="146">
        <f t="shared" si="8"/>
        <v>2</v>
      </c>
      <c r="U47" s="140">
        <f t="shared" si="10"/>
        <v>2</v>
      </c>
      <c r="V47" s="141">
        <f t="shared" si="9"/>
        <v>0</v>
      </c>
    </row>
    <row r="48" spans="1:22" ht="16.5" customHeight="1">
      <c r="A48" s="235"/>
      <c r="B48" s="231"/>
      <c r="C48" s="93">
        <v>20149054</v>
      </c>
      <c r="D48" s="158" t="s">
        <v>131</v>
      </c>
      <c r="E48" s="28" t="s">
        <v>102</v>
      </c>
      <c r="F48" s="96" t="s">
        <v>46</v>
      </c>
      <c r="G48" s="79" t="s">
        <v>46</v>
      </c>
      <c r="H48" s="131"/>
      <c r="I48" s="86"/>
      <c r="J48" s="86"/>
      <c r="K48" s="86">
        <v>2</v>
      </c>
      <c r="L48" s="88">
        <v>2</v>
      </c>
      <c r="M48" s="132">
        <v>0</v>
      </c>
      <c r="N48" s="133"/>
      <c r="O48" s="88"/>
      <c r="P48" s="88"/>
      <c r="Q48" s="88"/>
      <c r="R48" s="88"/>
      <c r="S48" s="87"/>
      <c r="T48" s="146">
        <f t="shared" si="8"/>
        <v>2</v>
      </c>
      <c r="U48" s="140">
        <f t="shared" si="10"/>
        <v>2</v>
      </c>
      <c r="V48" s="141">
        <f t="shared" si="9"/>
        <v>0</v>
      </c>
    </row>
    <row r="49" spans="1:22" ht="16.5" customHeight="1">
      <c r="A49" s="235"/>
      <c r="B49" s="231"/>
      <c r="C49" s="93">
        <v>20159437</v>
      </c>
      <c r="D49" s="182" t="s">
        <v>132</v>
      </c>
      <c r="E49" s="28" t="s">
        <v>104</v>
      </c>
      <c r="F49" s="96" t="s">
        <v>46</v>
      </c>
      <c r="G49" s="79" t="s">
        <v>46</v>
      </c>
      <c r="H49" s="131"/>
      <c r="I49" s="86"/>
      <c r="J49" s="86"/>
      <c r="K49" s="86">
        <v>2</v>
      </c>
      <c r="L49" s="86">
        <v>2</v>
      </c>
      <c r="M49" s="87">
        <v>0</v>
      </c>
      <c r="N49" s="133"/>
      <c r="O49" s="88"/>
      <c r="P49" s="88"/>
      <c r="Q49" s="88"/>
      <c r="R49" s="88"/>
      <c r="S49" s="87"/>
      <c r="T49" s="146">
        <f t="shared" si="8"/>
        <v>2</v>
      </c>
      <c r="U49" s="140">
        <f t="shared" si="10"/>
        <v>2</v>
      </c>
      <c r="V49" s="141">
        <f t="shared" si="9"/>
        <v>0</v>
      </c>
    </row>
    <row r="50" spans="1:22" ht="16.5" customHeight="1">
      <c r="A50" s="235"/>
      <c r="B50" s="231"/>
      <c r="C50" s="93" t="s">
        <v>82</v>
      </c>
      <c r="D50" s="183" t="s">
        <v>133</v>
      </c>
      <c r="E50" s="28" t="s">
        <v>104</v>
      </c>
      <c r="F50" s="96" t="s">
        <v>46</v>
      </c>
      <c r="G50" s="79" t="s">
        <v>46</v>
      </c>
      <c r="H50" s="131"/>
      <c r="I50" s="88"/>
      <c r="J50" s="88"/>
      <c r="K50" s="86"/>
      <c r="L50" s="86"/>
      <c r="M50" s="87"/>
      <c r="N50" s="133">
        <v>2</v>
      </c>
      <c r="O50" s="88">
        <v>1</v>
      </c>
      <c r="P50" s="88">
        <v>1</v>
      </c>
      <c r="Q50" s="88"/>
      <c r="R50" s="88"/>
      <c r="S50" s="87"/>
      <c r="T50" s="146">
        <f t="shared" si="8"/>
        <v>2</v>
      </c>
      <c r="U50" s="140">
        <f t="shared" si="10"/>
        <v>1</v>
      </c>
      <c r="V50" s="141">
        <f t="shared" si="9"/>
        <v>1</v>
      </c>
    </row>
    <row r="51" spans="1:22" ht="16.5" customHeight="1">
      <c r="A51" s="235"/>
      <c r="B51" s="231"/>
      <c r="C51" s="93">
        <v>30149538</v>
      </c>
      <c r="D51" s="183" t="s">
        <v>134</v>
      </c>
      <c r="E51" s="28" t="s">
        <v>104</v>
      </c>
      <c r="F51" s="96" t="s">
        <v>46</v>
      </c>
      <c r="G51" s="79" t="s">
        <v>46</v>
      </c>
      <c r="H51" s="133"/>
      <c r="I51" s="88"/>
      <c r="J51" s="86"/>
      <c r="K51" s="86"/>
      <c r="L51" s="88"/>
      <c r="M51" s="132"/>
      <c r="N51" s="133">
        <v>2</v>
      </c>
      <c r="O51" s="88">
        <v>2</v>
      </c>
      <c r="P51" s="88">
        <v>0</v>
      </c>
      <c r="Q51" s="86"/>
      <c r="R51" s="86"/>
      <c r="S51" s="87"/>
      <c r="T51" s="146">
        <f t="shared" si="8"/>
        <v>2</v>
      </c>
      <c r="U51" s="140">
        <f t="shared" si="10"/>
        <v>2</v>
      </c>
      <c r="V51" s="141">
        <f t="shared" si="9"/>
        <v>0</v>
      </c>
    </row>
    <row r="52" spans="1:22" ht="16.5" customHeight="1">
      <c r="A52" s="235"/>
      <c r="B52" s="231"/>
      <c r="C52" s="93">
        <v>20159433</v>
      </c>
      <c r="D52" s="186" t="s">
        <v>128</v>
      </c>
      <c r="E52" s="28" t="s">
        <v>102</v>
      </c>
      <c r="F52" s="96" t="s">
        <v>46</v>
      </c>
      <c r="G52" s="79" t="s">
        <v>46</v>
      </c>
      <c r="H52" s="130"/>
      <c r="I52" s="96"/>
      <c r="J52" s="96"/>
      <c r="K52" s="96"/>
      <c r="L52" s="96"/>
      <c r="M52" s="82"/>
      <c r="N52" s="130"/>
      <c r="O52" s="96"/>
      <c r="P52" s="96"/>
      <c r="Q52" s="96">
        <v>3</v>
      </c>
      <c r="R52" s="96">
        <v>0</v>
      </c>
      <c r="S52" s="82">
        <v>3</v>
      </c>
      <c r="T52" s="146">
        <f t="shared" si="8"/>
        <v>3</v>
      </c>
      <c r="U52" s="140">
        <f t="shared" si="10"/>
        <v>0</v>
      </c>
      <c r="V52" s="141">
        <f t="shared" si="9"/>
        <v>3</v>
      </c>
    </row>
    <row r="53" spans="1:22" ht="16.5" customHeight="1">
      <c r="A53" s="235"/>
      <c r="B53" s="231"/>
      <c r="C53" s="93">
        <v>20149063</v>
      </c>
      <c r="D53" s="159" t="s">
        <v>146</v>
      </c>
      <c r="E53" s="35" t="s">
        <v>208</v>
      </c>
      <c r="F53" s="96" t="s">
        <v>46</v>
      </c>
      <c r="G53" s="79" t="s">
        <v>46</v>
      </c>
      <c r="H53" s="133"/>
      <c r="I53" s="88"/>
      <c r="J53" s="86"/>
      <c r="K53" s="86"/>
      <c r="L53" s="88"/>
      <c r="M53" s="132"/>
      <c r="N53" s="133">
        <v>1</v>
      </c>
      <c r="O53" s="88">
        <v>1</v>
      </c>
      <c r="P53" s="88">
        <v>0</v>
      </c>
      <c r="Q53" s="86"/>
      <c r="R53" s="86"/>
      <c r="S53" s="87"/>
      <c r="T53" s="146">
        <f t="shared" si="8"/>
        <v>1</v>
      </c>
      <c r="U53" s="140">
        <f t="shared" si="10"/>
        <v>1</v>
      </c>
      <c r="V53" s="141">
        <f t="shared" si="9"/>
        <v>0</v>
      </c>
    </row>
    <row r="54" spans="1:22" ht="16.5" customHeight="1">
      <c r="A54" s="235"/>
      <c r="B54" s="231"/>
      <c r="C54" s="93" t="s">
        <v>79</v>
      </c>
      <c r="D54" s="159" t="s">
        <v>147</v>
      </c>
      <c r="E54" s="35" t="s">
        <v>208</v>
      </c>
      <c r="F54" s="96" t="s">
        <v>46</v>
      </c>
      <c r="G54" s="79" t="s">
        <v>46</v>
      </c>
      <c r="H54" s="133"/>
      <c r="I54" s="88"/>
      <c r="J54" s="86"/>
      <c r="K54" s="86"/>
      <c r="L54" s="88"/>
      <c r="M54" s="132"/>
      <c r="N54" s="133"/>
      <c r="O54" s="89"/>
      <c r="P54" s="89"/>
      <c r="Q54" s="89">
        <v>1</v>
      </c>
      <c r="R54" s="89">
        <v>1</v>
      </c>
      <c r="S54" s="94">
        <v>0</v>
      </c>
      <c r="T54" s="148">
        <f t="shared" si="8"/>
        <v>1</v>
      </c>
      <c r="U54" s="33">
        <f t="shared" si="10"/>
        <v>1</v>
      </c>
      <c r="V54" s="34">
        <f t="shared" si="9"/>
        <v>0</v>
      </c>
    </row>
    <row r="55" spans="1:22" ht="16.5" customHeight="1">
      <c r="A55" s="235"/>
      <c r="B55" s="231"/>
      <c r="C55" s="93">
        <v>20159581</v>
      </c>
      <c r="D55" s="183" t="s">
        <v>136</v>
      </c>
      <c r="E55" s="28" t="s">
        <v>104</v>
      </c>
      <c r="F55" s="96" t="s">
        <v>46</v>
      </c>
      <c r="G55" s="79" t="s">
        <v>46</v>
      </c>
      <c r="H55" s="133"/>
      <c r="I55" s="88"/>
      <c r="J55" s="86"/>
      <c r="K55" s="86"/>
      <c r="L55" s="88"/>
      <c r="M55" s="132"/>
      <c r="N55" s="133"/>
      <c r="O55" s="88"/>
      <c r="P55" s="88"/>
      <c r="Q55" s="86">
        <v>3</v>
      </c>
      <c r="R55" s="86">
        <v>0</v>
      </c>
      <c r="S55" s="87">
        <v>0</v>
      </c>
      <c r="T55" s="146">
        <f t="shared" si="8"/>
        <v>3</v>
      </c>
      <c r="U55" s="140">
        <f t="shared" si="10"/>
        <v>0</v>
      </c>
      <c r="V55" s="141">
        <f t="shared" si="9"/>
        <v>0</v>
      </c>
    </row>
    <row r="56" spans="1:22" ht="16.5" customHeight="1">
      <c r="A56" s="235"/>
      <c r="B56" s="10" t="s">
        <v>43</v>
      </c>
      <c r="C56" s="66"/>
      <c r="D56" s="161"/>
      <c r="E56" s="66"/>
      <c r="F56" s="27"/>
      <c r="G56" s="27"/>
      <c r="H56" s="67">
        <f t="shared" ref="H56:V56" si="11">SUM(H44:H55)</f>
        <v>4</v>
      </c>
      <c r="I56" s="66">
        <f t="shared" si="11"/>
        <v>4</v>
      </c>
      <c r="J56" s="66">
        <f t="shared" si="11"/>
        <v>0</v>
      </c>
      <c r="K56" s="66">
        <f t="shared" si="11"/>
        <v>4</v>
      </c>
      <c r="L56" s="66">
        <f t="shared" si="11"/>
        <v>4</v>
      </c>
      <c r="M56" s="68">
        <f t="shared" si="11"/>
        <v>0</v>
      </c>
      <c r="N56" s="41">
        <f t="shared" si="11"/>
        <v>8</v>
      </c>
      <c r="O56" s="10">
        <f t="shared" si="11"/>
        <v>4</v>
      </c>
      <c r="P56" s="10">
        <f t="shared" si="11"/>
        <v>1</v>
      </c>
      <c r="Q56" s="10">
        <f t="shared" si="11"/>
        <v>10</v>
      </c>
      <c r="R56" s="10">
        <f t="shared" si="11"/>
        <v>1</v>
      </c>
      <c r="S56" s="52">
        <f t="shared" si="11"/>
        <v>6</v>
      </c>
      <c r="T56" s="45">
        <f t="shared" si="11"/>
        <v>26</v>
      </c>
      <c r="U56" s="43">
        <f t="shared" si="11"/>
        <v>13</v>
      </c>
      <c r="V56" s="38">
        <f t="shared" si="11"/>
        <v>7</v>
      </c>
    </row>
    <row r="57" spans="1:22" ht="16.5" customHeight="1" thickBot="1">
      <c r="A57" s="232" t="s">
        <v>11</v>
      </c>
      <c r="B57" s="233"/>
      <c r="C57" s="233"/>
      <c r="D57" s="233"/>
      <c r="E57" s="233"/>
      <c r="F57" s="233"/>
      <c r="G57" s="233"/>
      <c r="H57" s="71">
        <f>SUM(H18,H22,H43,H56)</f>
        <v>25</v>
      </c>
      <c r="I57" s="72">
        <f t="shared" ref="I57:V57" si="12">SUM(I18,I22,I43,I56)</f>
        <v>10</v>
      </c>
      <c r="J57" s="72">
        <f t="shared" si="12"/>
        <v>18</v>
      </c>
      <c r="K57" s="72">
        <f t="shared" si="12"/>
        <v>26</v>
      </c>
      <c r="L57" s="72">
        <f t="shared" si="12"/>
        <v>9</v>
      </c>
      <c r="M57" s="20">
        <f t="shared" si="12"/>
        <v>21</v>
      </c>
      <c r="N57" s="19">
        <f t="shared" si="12"/>
        <v>26</v>
      </c>
      <c r="O57" s="17">
        <f t="shared" si="12"/>
        <v>7</v>
      </c>
      <c r="P57" s="17">
        <f t="shared" si="12"/>
        <v>18</v>
      </c>
      <c r="Q57" s="17">
        <f t="shared" si="12"/>
        <v>23</v>
      </c>
      <c r="R57" s="17">
        <f t="shared" si="12"/>
        <v>6</v>
      </c>
      <c r="S57" s="53">
        <f t="shared" si="12"/>
        <v>15</v>
      </c>
      <c r="T57" s="48">
        <f>SUM(T18,T22,T43,T56)</f>
        <v>100</v>
      </c>
      <c r="U57" s="19">
        <f t="shared" si="12"/>
        <v>32</v>
      </c>
      <c r="V57" s="39">
        <f t="shared" si="12"/>
        <v>72</v>
      </c>
    </row>
    <row r="59" spans="1:22" ht="239.25" customHeight="1">
      <c r="A59" s="223" t="s">
        <v>63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</row>
  </sheetData>
  <mergeCells count="26">
    <mergeCell ref="A59:V59"/>
    <mergeCell ref="F2:F4"/>
    <mergeCell ref="A5:A18"/>
    <mergeCell ref="A2:B4"/>
    <mergeCell ref="D2:D4"/>
    <mergeCell ref="B23:B42"/>
    <mergeCell ref="A57:G57"/>
    <mergeCell ref="A19:A43"/>
    <mergeCell ref="A44:A56"/>
    <mergeCell ref="B19:B21"/>
    <mergeCell ref="B44:B45"/>
    <mergeCell ref="B46:B55"/>
    <mergeCell ref="B6:B17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56" orientation="portrait" r:id="rId1"/>
  <headerFooter>
    <oddHeader>&amp;C&amp;"맑은 고딕,굵게"&amp;20 2017~2018학년도 교육과정구성표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7"/>
  <sheetViews>
    <sheetView view="pageBreakPreview" zoomScale="82" zoomScaleSheetLayoutView="82" workbookViewId="0">
      <selection sqref="A1:E1"/>
    </sheetView>
  </sheetViews>
  <sheetFormatPr defaultColWidth="8.6640625" defaultRowHeight="16.5"/>
  <cols>
    <col min="1" max="4" width="4.21875" style="3" customWidth="1"/>
    <col min="5" max="5" width="6" style="3" customWidth="1"/>
    <col min="6" max="11" width="6.44140625" style="3" customWidth="1"/>
    <col min="12" max="12" width="22.88671875" style="163" customWidth="1"/>
    <col min="13" max="16384" width="8.6640625" style="3"/>
  </cols>
  <sheetData>
    <row r="1" spans="1:27" ht="17.25" thickBot="1">
      <c r="A1" s="289" t="s">
        <v>98</v>
      </c>
      <c r="B1" s="289"/>
      <c r="C1" s="289"/>
      <c r="D1" s="289"/>
      <c r="E1" s="289"/>
      <c r="F1" s="5"/>
      <c r="G1" s="5"/>
      <c r="H1" s="312" t="s">
        <v>99</v>
      </c>
      <c r="I1" s="312"/>
      <c r="J1" s="312"/>
      <c r="K1" s="312"/>
      <c r="L1" s="6" t="s">
        <v>64</v>
      </c>
      <c r="N1" s="281"/>
      <c r="O1" s="281"/>
      <c r="P1" s="281"/>
      <c r="Q1" s="281"/>
      <c r="R1" s="281"/>
      <c r="S1" s="281"/>
      <c r="T1" s="4"/>
      <c r="U1" s="311"/>
      <c r="V1" s="311"/>
      <c r="W1" s="311"/>
      <c r="X1" s="311"/>
      <c r="Y1" s="311"/>
      <c r="Z1" s="311"/>
      <c r="AA1" s="311"/>
    </row>
    <row r="2" spans="1:27">
      <c r="A2" s="262" t="s">
        <v>13</v>
      </c>
      <c r="B2" s="265" t="s">
        <v>14</v>
      </c>
      <c r="C2" s="268" t="s">
        <v>15</v>
      </c>
      <c r="D2" s="268" t="s">
        <v>16</v>
      </c>
      <c r="E2" s="268" t="s">
        <v>49</v>
      </c>
      <c r="F2" s="265" t="s">
        <v>29</v>
      </c>
      <c r="G2" s="265"/>
      <c r="H2" s="265"/>
      <c r="I2" s="265" t="s">
        <v>48</v>
      </c>
      <c r="J2" s="265"/>
      <c r="K2" s="265"/>
      <c r="L2" s="282" t="s">
        <v>17</v>
      </c>
    </row>
    <row r="3" spans="1:27">
      <c r="A3" s="263"/>
      <c r="B3" s="266"/>
      <c r="C3" s="269"/>
      <c r="D3" s="269"/>
      <c r="E3" s="269"/>
      <c r="F3" s="266" t="s">
        <v>55</v>
      </c>
      <c r="G3" s="266"/>
      <c r="H3" s="266"/>
      <c r="I3" s="266" t="s">
        <v>55</v>
      </c>
      <c r="J3" s="266"/>
      <c r="K3" s="266"/>
      <c r="L3" s="283"/>
    </row>
    <row r="4" spans="1:27">
      <c r="A4" s="263"/>
      <c r="B4" s="266"/>
      <c r="C4" s="269"/>
      <c r="D4" s="269"/>
      <c r="E4" s="269"/>
      <c r="F4" s="266" t="s">
        <v>6</v>
      </c>
      <c r="G4" s="266" t="s">
        <v>18</v>
      </c>
      <c r="H4" s="266"/>
      <c r="I4" s="266" t="s">
        <v>6</v>
      </c>
      <c r="J4" s="266" t="s">
        <v>18</v>
      </c>
      <c r="K4" s="266"/>
      <c r="L4" s="283"/>
    </row>
    <row r="5" spans="1:27" ht="17.25" thickBot="1">
      <c r="A5" s="264"/>
      <c r="B5" s="267"/>
      <c r="C5" s="270"/>
      <c r="D5" s="270"/>
      <c r="E5" s="271"/>
      <c r="F5" s="285"/>
      <c r="G5" s="65" t="s">
        <v>7</v>
      </c>
      <c r="H5" s="65" t="s">
        <v>8</v>
      </c>
      <c r="I5" s="285"/>
      <c r="J5" s="65" t="s">
        <v>7</v>
      </c>
      <c r="K5" s="65" t="s">
        <v>8</v>
      </c>
      <c r="L5" s="284"/>
    </row>
    <row r="6" spans="1:27">
      <c r="A6" s="273">
        <v>1</v>
      </c>
      <c r="B6" s="272">
        <v>1</v>
      </c>
      <c r="C6" s="275" t="s">
        <v>51</v>
      </c>
      <c r="D6" s="290" t="s">
        <v>19</v>
      </c>
      <c r="E6" s="291">
        <v>20160161</v>
      </c>
      <c r="F6" s="292" t="s">
        <v>185</v>
      </c>
      <c r="G6" s="292"/>
      <c r="H6" s="292"/>
      <c r="I6" s="292" t="s">
        <v>148</v>
      </c>
      <c r="J6" s="292"/>
      <c r="K6" s="292"/>
      <c r="L6" s="295" t="s">
        <v>111</v>
      </c>
    </row>
    <row r="7" spans="1:27">
      <c r="A7" s="274"/>
      <c r="B7" s="250"/>
      <c r="C7" s="250"/>
      <c r="D7" s="246"/>
      <c r="E7" s="286"/>
      <c r="F7" s="202">
        <v>2</v>
      </c>
      <c r="G7" s="202">
        <v>1</v>
      </c>
      <c r="H7" s="202">
        <v>1</v>
      </c>
      <c r="I7" s="202">
        <v>2</v>
      </c>
      <c r="J7" s="202">
        <v>1</v>
      </c>
      <c r="K7" s="202">
        <v>1</v>
      </c>
      <c r="L7" s="254"/>
    </row>
    <row r="8" spans="1:27">
      <c r="A8" s="274"/>
      <c r="B8" s="250"/>
      <c r="C8" s="250"/>
      <c r="D8" s="245" t="s">
        <v>107</v>
      </c>
      <c r="E8" s="293">
        <v>20159764</v>
      </c>
      <c r="F8" s="294" t="s">
        <v>186</v>
      </c>
      <c r="G8" s="294"/>
      <c r="H8" s="294"/>
      <c r="I8" s="294" t="s">
        <v>186</v>
      </c>
      <c r="J8" s="294"/>
      <c r="K8" s="294"/>
      <c r="L8" s="253" t="s">
        <v>118</v>
      </c>
    </row>
    <row r="9" spans="1:27">
      <c r="A9" s="274"/>
      <c r="B9" s="250"/>
      <c r="C9" s="250"/>
      <c r="D9" s="245"/>
      <c r="E9" s="286"/>
      <c r="F9" s="187">
        <v>1</v>
      </c>
      <c r="G9" s="187">
        <v>1</v>
      </c>
      <c r="H9" s="187">
        <v>0</v>
      </c>
      <c r="I9" s="187">
        <v>1</v>
      </c>
      <c r="J9" s="187">
        <v>1</v>
      </c>
      <c r="K9" s="187">
        <v>0</v>
      </c>
      <c r="L9" s="254"/>
    </row>
    <row r="10" spans="1:27">
      <c r="A10" s="274"/>
      <c r="B10" s="250"/>
      <c r="C10" s="250"/>
      <c r="D10" s="245"/>
      <c r="E10" s="286">
        <v>20160242</v>
      </c>
      <c r="F10" s="257" t="s">
        <v>149</v>
      </c>
      <c r="G10" s="257"/>
      <c r="H10" s="257"/>
      <c r="I10" s="257" t="s">
        <v>149</v>
      </c>
      <c r="J10" s="257"/>
      <c r="K10" s="257"/>
      <c r="L10" s="253" t="s">
        <v>83</v>
      </c>
    </row>
    <row r="11" spans="1:27">
      <c r="A11" s="274"/>
      <c r="B11" s="250"/>
      <c r="C11" s="250"/>
      <c r="D11" s="245"/>
      <c r="E11" s="286"/>
      <c r="F11" s="202">
        <v>2</v>
      </c>
      <c r="G11" s="202">
        <v>1</v>
      </c>
      <c r="H11" s="202">
        <v>1</v>
      </c>
      <c r="I11" s="202">
        <v>2</v>
      </c>
      <c r="J11" s="202">
        <v>1</v>
      </c>
      <c r="K11" s="202">
        <v>1</v>
      </c>
      <c r="L11" s="254"/>
    </row>
    <row r="12" spans="1:27">
      <c r="A12" s="274"/>
      <c r="B12" s="250"/>
      <c r="C12" s="250"/>
      <c r="D12" s="245"/>
      <c r="E12" s="286"/>
      <c r="F12" s="257" t="s">
        <v>187</v>
      </c>
      <c r="G12" s="257"/>
      <c r="H12" s="257"/>
      <c r="I12" s="257"/>
      <c r="J12" s="257"/>
      <c r="K12" s="257"/>
      <c r="L12" s="254" t="s">
        <v>109</v>
      </c>
    </row>
    <row r="13" spans="1:27">
      <c r="A13" s="274"/>
      <c r="B13" s="250"/>
      <c r="C13" s="250"/>
      <c r="D13" s="245"/>
      <c r="E13" s="286"/>
      <c r="F13" s="202">
        <v>2</v>
      </c>
      <c r="G13" s="202">
        <v>2</v>
      </c>
      <c r="H13" s="202">
        <v>0</v>
      </c>
      <c r="I13" s="202"/>
      <c r="J13" s="202"/>
      <c r="K13" s="202"/>
      <c r="L13" s="254"/>
    </row>
    <row r="14" spans="1:27">
      <c r="A14" s="274"/>
      <c r="B14" s="250"/>
      <c r="C14" s="250"/>
      <c r="D14" s="245"/>
      <c r="E14" s="251"/>
      <c r="F14" s="257"/>
      <c r="G14" s="257"/>
      <c r="H14" s="257"/>
      <c r="I14" s="257" t="s">
        <v>150</v>
      </c>
      <c r="J14" s="257"/>
      <c r="K14" s="257"/>
      <c r="L14" s="254" t="s">
        <v>84</v>
      </c>
    </row>
    <row r="15" spans="1:27">
      <c r="A15" s="274"/>
      <c r="B15" s="250"/>
      <c r="C15" s="250"/>
      <c r="D15" s="245"/>
      <c r="E15" s="251"/>
      <c r="F15" s="202"/>
      <c r="G15" s="202"/>
      <c r="H15" s="202"/>
      <c r="I15" s="202">
        <v>2</v>
      </c>
      <c r="J15" s="202">
        <v>1</v>
      </c>
      <c r="K15" s="202">
        <v>1</v>
      </c>
      <c r="L15" s="254"/>
    </row>
    <row r="16" spans="1:27">
      <c r="A16" s="274"/>
      <c r="B16" s="250"/>
      <c r="C16" s="250"/>
      <c r="D16" s="245"/>
      <c r="E16" s="251"/>
      <c r="F16" s="257"/>
      <c r="G16" s="257"/>
      <c r="H16" s="257"/>
      <c r="I16" s="257" t="s">
        <v>151</v>
      </c>
      <c r="J16" s="257"/>
      <c r="K16" s="257"/>
      <c r="L16" s="254" t="s">
        <v>84</v>
      </c>
    </row>
    <row r="17" spans="1:12">
      <c r="A17" s="274"/>
      <c r="B17" s="250"/>
      <c r="C17" s="250"/>
      <c r="D17" s="246"/>
      <c r="E17" s="251"/>
      <c r="F17" s="202"/>
      <c r="G17" s="202"/>
      <c r="H17" s="202"/>
      <c r="I17" s="202">
        <v>2</v>
      </c>
      <c r="J17" s="202">
        <v>2</v>
      </c>
      <c r="K17" s="202">
        <v>2</v>
      </c>
      <c r="L17" s="254"/>
    </row>
    <row r="18" spans="1:12">
      <c r="A18" s="274"/>
      <c r="B18" s="250"/>
      <c r="C18" s="276" t="s">
        <v>36</v>
      </c>
      <c r="D18" s="276"/>
      <c r="E18" s="277"/>
      <c r="F18" s="194">
        <f>SUM(F7,F9,F11,F13,F17)</f>
        <v>7</v>
      </c>
      <c r="G18" s="194">
        <f>SUM(G7,G9,G11,G13,G17)</f>
        <v>5</v>
      </c>
      <c r="H18" s="194">
        <f>SUM(H7,H9,H11,H13,H17)</f>
        <v>2</v>
      </c>
      <c r="I18" s="194">
        <f>SUM(I7,I9,I11,I13,I17,I15)</f>
        <v>9</v>
      </c>
      <c r="J18" s="194">
        <f>SUM(J7,J9,J11,J13,J17,J15)</f>
        <v>6</v>
      </c>
      <c r="K18" s="194">
        <f>SUM(K7,K9,K11,K13,K17,K15)</f>
        <v>5</v>
      </c>
      <c r="L18" s="107"/>
    </row>
    <row r="19" spans="1:12">
      <c r="A19" s="274"/>
      <c r="B19" s="250"/>
      <c r="C19" s="278" t="s">
        <v>54</v>
      </c>
      <c r="D19" s="250" t="s">
        <v>37</v>
      </c>
      <c r="E19" s="250"/>
      <c r="F19" s="259"/>
      <c r="G19" s="259"/>
      <c r="H19" s="259"/>
      <c r="I19" s="259"/>
      <c r="J19" s="259"/>
      <c r="K19" s="259"/>
      <c r="L19" s="287"/>
    </row>
    <row r="20" spans="1:12">
      <c r="A20" s="274"/>
      <c r="B20" s="250"/>
      <c r="C20" s="278"/>
      <c r="D20" s="250"/>
      <c r="E20" s="250"/>
      <c r="F20" s="198"/>
      <c r="G20" s="198"/>
      <c r="H20" s="198"/>
      <c r="I20" s="198"/>
      <c r="J20" s="198"/>
      <c r="K20" s="198"/>
      <c r="L20" s="287"/>
    </row>
    <row r="21" spans="1:12">
      <c r="A21" s="274"/>
      <c r="B21" s="250"/>
      <c r="C21" s="278"/>
      <c r="D21" s="244" t="s">
        <v>20</v>
      </c>
      <c r="E21" s="286">
        <v>20160243</v>
      </c>
      <c r="F21" s="255" t="s">
        <v>152</v>
      </c>
      <c r="G21" s="255"/>
      <c r="H21" s="255"/>
      <c r="I21" s="255" t="s">
        <v>152</v>
      </c>
      <c r="J21" s="255"/>
      <c r="K21" s="255"/>
      <c r="L21" s="320" t="s">
        <v>112</v>
      </c>
    </row>
    <row r="22" spans="1:12">
      <c r="A22" s="274"/>
      <c r="B22" s="250"/>
      <c r="C22" s="278"/>
      <c r="D22" s="245"/>
      <c r="E22" s="286"/>
      <c r="F22" s="187">
        <v>3</v>
      </c>
      <c r="G22" s="187">
        <v>0</v>
      </c>
      <c r="H22" s="187">
        <v>3</v>
      </c>
      <c r="I22" s="187">
        <v>3</v>
      </c>
      <c r="J22" s="187">
        <v>0</v>
      </c>
      <c r="K22" s="187">
        <v>3</v>
      </c>
      <c r="L22" s="254"/>
    </row>
    <row r="23" spans="1:12">
      <c r="A23" s="274"/>
      <c r="B23" s="250"/>
      <c r="C23" s="278"/>
      <c r="D23" s="245"/>
      <c r="E23" s="286">
        <v>20160244</v>
      </c>
      <c r="F23" s="255" t="s">
        <v>124</v>
      </c>
      <c r="G23" s="255"/>
      <c r="H23" s="255"/>
      <c r="I23" s="255" t="s">
        <v>124</v>
      </c>
      <c r="J23" s="255"/>
      <c r="K23" s="255"/>
      <c r="L23" s="320" t="s">
        <v>85</v>
      </c>
    </row>
    <row r="24" spans="1:12">
      <c r="A24" s="274"/>
      <c r="B24" s="250"/>
      <c r="C24" s="278"/>
      <c r="D24" s="245"/>
      <c r="E24" s="286"/>
      <c r="F24" s="187">
        <v>3</v>
      </c>
      <c r="G24" s="187">
        <v>0</v>
      </c>
      <c r="H24" s="187">
        <v>4</v>
      </c>
      <c r="I24" s="187">
        <v>3</v>
      </c>
      <c r="J24" s="187">
        <v>0</v>
      </c>
      <c r="K24" s="187">
        <v>3</v>
      </c>
      <c r="L24" s="254"/>
    </row>
    <row r="25" spans="1:12">
      <c r="A25" s="274"/>
      <c r="B25" s="250"/>
      <c r="C25" s="278"/>
      <c r="D25" s="245"/>
      <c r="E25" s="286">
        <v>20159154</v>
      </c>
      <c r="F25" s="255" t="s">
        <v>153</v>
      </c>
      <c r="G25" s="255"/>
      <c r="H25" s="255"/>
      <c r="I25" s="255" t="s">
        <v>153</v>
      </c>
      <c r="J25" s="255"/>
      <c r="K25" s="255"/>
      <c r="L25" s="254" t="s">
        <v>83</v>
      </c>
    </row>
    <row r="26" spans="1:12">
      <c r="A26" s="274"/>
      <c r="B26" s="250"/>
      <c r="C26" s="278"/>
      <c r="D26" s="245"/>
      <c r="E26" s="286"/>
      <c r="F26" s="187">
        <v>3</v>
      </c>
      <c r="G26" s="187">
        <v>0</v>
      </c>
      <c r="H26" s="187">
        <v>3</v>
      </c>
      <c r="I26" s="187">
        <v>3</v>
      </c>
      <c r="J26" s="187">
        <v>0</v>
      </c>
      <c r="K26" s="187">
        <v>3</v>
      </c>
      <c r="L26" s="254"/>
    </row>
    <row r="27" spans="1:12">
      <c r="A27" s="274"/>
      <c r="B27" s="250"/>
      <c r="C27" s="278"/>
      <c r="D27" s="245"/>
      <c r="E27" s="251">
        <v>20160245</v>
      </c>
      <c r="F27" s="255" t="s">
        <v>154</v>
      </c>
      <c r="G27" s="255"/>
      <c r="H27" s="255"/>
      <c r="I27" s="255" t="s">
        <v>154</v>
      </c>
      <c r="J27" s="255"/>
      <c r="K27" s="255"/>
      <c r="L27" s="254" t="s">
        <v>86</v>
      </c>
    </row>
    <row r="28" spans="1:12">
      <c r="A28" s="274"/>
      <c r="B28" s="250"/>
      <c r="C28" s="278"/>
      <c r="D28" s="246"/>
      <c r="E28" s="251"/>
      <c r="F28" s="187">
        <v>3</v>
      </c>
      <c r="G28" s="187">
        <v>0</v>
      </c>
      <c r="H28" s="187">
        <v>4</v>
      </c>
      <c r="I28" s="187">
        <v>3</v>
      </c>
      <c r="J28" s="187">
        <v>0</v>
      </c>
      <c r="K28" s="187">
        <v>4</v>
      </c>
      <c r="L28" s="254"/>
    </row>
    <row r="29" spans="1:12">
      <c r="A29" s="274"/>
      <c r="B29" s="250"/>
      <c r="C29" s="276" t="s">
        <v>38</v>
      </c>
      <c r="D29" s="276"/>
      <c r="E29" s="277"/>
      <c r="F29" s="194">
        <f t="shared" ref="F29:K29" si="0">SUM(F20,F22,F24,F26,F28)</f>
        <v>12</v>
      </c>
      <c r="G29" s="194">
        <f t="shared" si="0"/>
        <v>0</v>
      </c>
      <c r="H29" s="194">
        <f t="shared" si="0"/>
        <v>14</v>
      </c>
      <c r="I29" s="194">
        <f t="shared" si="0"/>
        <v>12</v>
      </c>
      <c r="J29" s="194">
        <f t="shared" si="0"/>
        <v>0</v>
      </c>
      <c r="K29" s="194">
        <f t="shared" si="0"/>
        <v>13</v>
      </c>
      <c r="L29" s="107"/>
    </row>
    <row r="30" spans="1:12">
      <c r="A30" s="274"/>
      <c r="B30" s="250"/>
      <c r="C30" s="278" t="s">
        <v>53</v>
      </c>
      <c r="D30" s="250" t="s">
        <v>37</v>
      </c>
      <c r="E30" s="250"/>
      <c r="F30" s="259"/>
      <c r="G30" s="259"/>
      <c r="H30" s="259"/>
      <c r="I30" s="259"/>
      <c r="J30" s="259"/>
      <c r="K30" s="259"/>
      <c r="L30" s="287"/>
    </row>
    <row r="31" spans="1:12">
      <c r="A31" s="274"/>
      <c r="B31" s="250"/>
      <c r="C31" s="278"/>
      <c r="D31" s="250"/>
      <c r="E31" s="244"/>
      <c r="F31" s="195"/>
      <c r="G31" s="195"/>
      <c r="H31" s="195"/>
      <c r="I31" s="195"/>
      <c r="J31" s="195"/>
      <c r="K31" s="195"/>
      <c r="L31" s="288"/>
    </row>
    <row r="32" spans="1:12">
      <c r="A32" s="274"/>
      <c r="B32" s="250"/>
      <c r="C32" s="278"/>
      <c r="D32" s="244" t="s">
        <v>20</v>
      </c>
      <c r="E32" s="251">
        <v>20159726</v>
      </c>
      <c r="F32" s="255" t="s">
        <v>155</v>
      </c>
      <c r="G32" s="255"/>
      <c r="H32" s="255"/>
      <c r="I32" s="255" t="s">
        <v>155</v>
      </c>
      <c r="J32" s="255"/>
      <c r="K32" s="255"/>
      <c r="L32" s="254" t="s">
        <v>87</v>
      </c>
    </row>
    <row r="33" spans="1:12">
      <c r="A33" s="274"/>
      <c r="B33" s="250"/>
      <c r="C33" s="278"/>
      <c r="D33" s="245"/>
      <c r="E33" s="251"/>
      <c r="F33" s="187">
        <v>2</v>
      </c>
      <c r="G33" s="187">
        <v>2</v>
      </c>
      <c r="H33" s="187">
        <v>0</v>
      </c>
      <c r="I33" s="187">
        <v>2</v>
      </c>
      <c r="J33" s="187">
        <v>2</v>
      </c>
      <c r="K33" s="187">
        <v>0</v>
      </c>
      <c r="L33" s="254"/>
    </row>
    <row r="34" spans="1:12">
      <c r="A34" s="274"/>
      <c r="B34" s="250"/>
      <c r="C34" s="278"/>
      <c r="D34" s="245"/>
      <c r="E34" s="251">
        <v>20160246</v>
      </c>
      <c r="F34" s="255" t="s">
        <v>156</v>
      </c>
      <c r="G34" s="255"/>
      <c r="H34" s="255"/>
      <c r="I34" s="255" t="s">
        <v>156</v>
      </c>
      <c r="J34" s="255"/>
      <c r="K34" s="255"/>
      <c r="L34" s="254" t="s">
        <v>87</v>
      </c>
    </row>
    <row r="35" spans="1:12">
      <c r="A35" s="274"/>
      <c r="B35" s="250"/>
      <c r="C35" s="278"/>
      <c r="D35" s="246"/>
      <c r="E35" s="251"/>
      <c r="F35" s="187">
        <v>2</v>
      </c>
      <c r="G35" s="187">
        <v>2</v>
      </c>
      <c r="H35" s="187">
        <v>0</v>
      </c>
      <c r="I35" s="187">
        <v>2</v>
      </c>
      <c r="J35" s="187">
        <v>2</v>
      </c>
      <c r="K35" s="187">
        <v>0</v>
      </c>
      <c r="L35" s="254"/>
    </row>
    <row r="36" spans="1:12">
      <c r="A36" s="274"/>
      <c r="B36" s="250"/>
      <c r="C36" s="276" t="s">
        <v>39</v>
      </c>
      <c r="D36" s="276"/>
      <c r="E36" s="277"/>
      <c r="F36" s="194">
        <f t="shared" ref="F36:K36" si="1">SUM( F31,F33,F35)</f>
        <v>4</v>
      </c>
      <c r="G36" s="194">
        <f t="shared" si="1"/>
        <v>4</v>
      </c>
      <c r="H36" s="194">
        <f t="shared" si="1"/>
        <v>0</v>
      </c>
      <c r="I36" s="194">
        <f t="shared" si="1"/>
        <v>4</v>
      </c>
      <c r="J36" s="194">
        <f t="shared" si="1"/>
        <v>4</v>
      </c>
      <c r="K36" s="194">
        <f t="shared" si="1"/>
        <v>0</v>
      </c>
      <c r="L36" s="107"/>
    </row>
    <row r="37" spans="1:12">
      <c r="A37" s="274"/>
      <c r="B37" s="279" t="s">
        <v>32</v>
      </c>
      <c r="C37" s="279"/>
      <c r="D37" s="279"/>
      <c r="E37" s="280"/>
      <c r="F37" s="196">
        <f t="shared" ref="F37:K37" si="2">SUM(F18,F29,F36)</f>
        <v>23</v>
      </c>
      <c r="G37" s="196">
        <f t="shared" si="2"/>
        <v>9</v>
      </c>
      <c r="H37" s="196">
        <f t="shared" si="2"/>
        <v>16</v>
      </c>
      <c r="I37" s="196">
        <f t="shared" si="2"/>
        <v>25</v>
      </c>
      <c r="J37" s="196">
        <f t="shared" si="2"/>
        <v>10</v>
      </c>
      <c r="K37" s="196">
        <f t="shared" si="2"/>
        <v>18</v>
      </c>
      <c r="L37" s="167"/>
    </row>
    <row r="38" spans="1:12">
      <c r="A38" s="274"/>
      <c r="B38" s="244">
        <v>2</v>
      </c>
      <c r="C38" s="247" t="s">
        <v>51</v>
      </c>
      <c r="D38" s="250" t="s">
        <v>19</v>
      </c>
      <c r="E38" s="251"/>
      <c r="F38" s="255"/>
      <c r="G38" s="255"/>
      <c r="H38" s="255"/>
      <c r="I38" s="255"/>
      <c r="J38" s="255"/>
      <c r="K38" s="255"/>
      <c r="L38" s="256"/>
    </row>
    <row r="39" spans="1:12">
      <c r="A39" s="274"/>
      <c r="B39" s="245"/>
      <c r="C39" s="248"/>
      <c r="D39" s="250"/>
      <c r="E39" s="251"/>
      <c r="F39" s="187"/>
      <c r="G39" s="187"/>
      <c r="H39" s="187"/>
      <c r="I39" s="187"/>
      <c r="J39" s="187"/>
      <c r="K39" s="187"/>
      <c r="L39" s="258"/>
    </row>
    <row r="40" spans="1:12" ht="16.5" customHeight="1">
      <c r="A40" s="274"/>
      <c r="B40" s="245"/>
      <c r="C40" s="248"/>
      <c r="D40" s="244" t="s">
        <v>113</v>
      </c>
      <c r="E40" s="251" t="s">
        <v>88</v>
      </c>
      <c r="F40" s="255" t="s">
        <v>157</v>
      </c>
      <c r="G40" s="255"/>
      <c r="H40" s="255"/>
      <c r="I40" s="255" t="s">
        <v>157</v>
      </c>
      <c r="J40" s="255"/>
      <c r="K40" s="255"/>
      <c r="L40" s="256" t="s">
        <v>114</v>
      </c>
    </row>
    <row r="41" spans="1:12">
      <c r="A41" s="274"/>
      <c r="B41" s="245"/>
      <c r="C41" s="248"/>
      <c r="D41" s="245"/>
      <c r="E41" s="251"/>
      <c r="F41" s="187">
        <v>1</v>
      </c>
      <c r="G41" s="187">
        <v>1</v>
      </c>
      <c r="H41" s="187">
        <v>0</v>
      </c>
      <c r="I41" s="187">
        <v>1</v>
      </c>
      <c r="J41" s="187">
        <v>1</v>
      </c>
      <c r="K41" s="187">
        <v>0</v>
      </c>
      <c r="L41" s="258"/>
    </row>
    <row r="42" spans="1:12">
      <c r="A42" s="274"/>
      <c r="B42" s="245"/>
      <c r="C42" s="248"/>
      <c r="D42" s="245"/>
      <c r="E42" s="251">
        <v>20160312</v>
      </c>
      <c r="F42" s="257" t="s">
        <v>188</v>
      </c>
      <c r="G42" s="257"/>
      <c r="H42" s="257"/>
      <c r="I42" s="257" t="s">
        <v>158</v>
      </c>
      <c r="J42" s="257"/>
      <c r="K42" s="257"/>
      <c r="L42" s="256" t="s">
        <v>108</v>
      </c>
    </row>
    <row r="43" spans="1:12">
      <c r="A43" s="274"/>
      <c r="B43" s="245"/>
      <c r="C43" s="248"/>
      <c r="D43" s="245"/>
      <c r="E43" s="251"/>
      <c r="F43" s="202">
        <v>2</v>
      </c>
      <c r="G43" s="202">
        <v>1</v>
      </c>
      <c r="H43" s="202">
        <v>1</v>
      </c>
      <c r="I43" s="202">
        <v>2</v>
      </c>
      <c r="J43" s="202">
        <v>1</v>
      </c>
      <c r="K43" s="202">
        <v>1</v>
      </c>
      <c r="L43" s="258"/>
    </row>
    <row r="44" spans="1:12">
      <c r="A44" s="274"/>
      <c r="B44" s="245"/>
      <c r="C44" s="248"/>
      <c r="D44" s="245"/>
      <c r="E44" s="251" t="s">
        <v>69</v>
      </c>
      <c r="F44" s="257" t="s">
        <v>159</v>
      </c>
      <c r="G44" s="257"/>
      <c r="H44" s="257"/>
      <c r="I44" s="257" t="s">
        <v>159</v>
      </c>
      <c r="J44" s="257"/>
      <c r="K44" s="257"/>
      <c r="L44" s="256" t="s">
        <v>89</v>
      </c>
    </row>
    <row r="45" spans="1:12">
      <c r="A45" s="274"/>
      <c r="B45" s="245"/>
      <c r="C45" s="248"/>
      <c r="D45" s="245"/>
      <c r="E45" s="251"/>
      <c r="F45" s="202">
        <v>2</v>
      </c>
      <c r="G45" s="202">
        <v>1</v>
      </c>
      <c r="H45" s="202">
        <v>1</v>
      </c>
      <c r="I45" s="202">
        <v>2</v>
      </c>
      <c r="J45" s="202">
        <v>1</v>
      </c>
      <c r="K45" s="202">
        <v>1</v>
      </c>
      <c r="L45" s="258"/>
    </row>
    <row r="46" spans="1:12">
      <c r="A46" s="274"/>
      <c r="B46" s="245"/>
      <c r="C46" s="248"/>
      <c r="D46" s="245"/>
      <c r="E46" s="251"/>
      <c r="F46" s="257"/>
      <c r="G46" s="257"/>
      <c r="H46" s="257"/>
      <c r="I46" s="257" t="s">
        <v>160</v>
      </c>
      <c r="J46" s="257"/>
      <c r="K46" s="257"/>
      <c r="L46" s="256" t="s">
        <v>119</v>
      </c>
    </row>
    <row r="47" spans="1:12">
      <c r="A47" s="274"/>
      <c r="B47" s="245"/>
      <c r="C47" s="249"/>
      <c r="D47" s="246"/>
      <c r="E47" s="251"/>
      <c r="F47" s="202"/>
      <c r="G47" s="202"/>
      <c r="H47" s="202"/>
      <c r="I47" s="202">
        <v>2</v>
      </c>
      <c r="J47" s="202">
        <v>2</v>
      </c>
      <c r="K47" s="202">
        <v>2</v>
      </c>
      <c r="L47" s="258"/>
    </row>
    <row r="48" spans="1:12">
      <c r="A48" s="274"/>
      <c r="B48" s="245"/>
      <c r="C48" s="276" t="s">
        <v>36</v>
      </c>
      <c r="D48" s="277"/>
      <c r="E48" s="277"/>
      <c r="F48" s="194">
        <f t="shared" ref="F48:K48" si="3">SUM(F41,F43,F47,F39,F45)</f>
        <v>5</v>
      </c>
      <c r="G48" s="194">
        <f t="shared" si="3"/>
        <v>3</v>
      </c>
      <c r="H48" s="194">
        <f t="shared" si="3"/>
        <v>2</v>
      </c>
      <c r="I48" s="194">
        <f t="shared" si="3"/>
        <v>7</v>
      </c>
      <c r="J48" s="194">
        <f t="shared" si="3"/>
        <v>5</v>
      </c>
      <c r="K48" s="194">
        <f t="shared" si="3"/>
        <v>4</v>
      </c>
      <c r="L48" s="106"/>
    </row>
    <row r="49" spans="1:12">
      <c r="A49" s="274"/>
      <c r="B49" s="245"/>
      <c r="C49" s="278" t="s">
        <v>52</v>
      </c>
      <c r="D49" s="250" t="s">
        <v>37</v>
      </c>
      <c r="E49" s="250"/>
      <c r="F49" s="259"/>
      <c r="G49" s="259"/>
      <c r="H49" s="259"/>
      <c r="I49" s="259"/>
      <c r="J49" s="259"/>
      <c r="K49" s="259"/>
      <c r="L49" s="260"/>
    </row>
    <row r="50" spans="1:12">
      <c r="A50" s="274"/>
      <c r="B50" s="245"/>
      <c r="C50" s="250"/>
      <c r="D50" s="250"/>
      <c r="E50" s="244"/>
      <c r="F50" s="195"/>
      <c r="G50" s="195"/>
      <c r="H50" s="195"/>
      <c r="I50" s="195"/>
      <c r="J50" s="195"/>
      <c r="K50" s="195"/>
      <c r="L50" s="261"/>
    </row>
    <row r="51" spans="1:12">
      <c r="A51" s="274"/>
      <c r="B51" s="245"/>
      <c r="C51" s="250"/>
      <c r="D51" s="250" t="s">
        <v>20</v>
      </c>
      <c r="E51" s="251">
        <v>20159441</v>
      </c>
      <c r="F51" s="255" t="s">
        <v>125</v>
      </c>
      <c r="G51" s="255"/>
      <c r="H51" s="255"/>
      <c r="I51" s="255" t="s">
        <v>125</v>
      </c>
      <c r="J51" s="255"/>
      <c r="K51" s="255"/>
      <c r="L51" s="256" t="s">
        <v>86</v>
      </c>
    </row>
    <row r="52" spans="1:12">
      <c r="A52" s="274"/>
      <c r="B52" s="245"/>
      <c r="C52" s="250"/>
      <c r="D52" s="250"/>
      <c r="E52" s="251"/>
      <c r="F52" s="187">
        <v>3</v>
      </c>
      <c r="G52" s="187">
        <v>0</v>
      </c>
      <c r="H52" s="187">
        <v>4</v>
      </c>
      <c r="I52" s="187">
        <v>3</v>
      </c>
      <c r="J52" s="187">
        <v>0</v>
      </c>
      <c r="K52" s="187">
        <v>4</v>
      </c>
      <c r="L52" s="256"/>
    </row>
    <row r="53" spans="1:12">
      <c r="A53" s="274"/>
      <c r="B53" s="245"/>
      <c r="C53" s="250"/>
      <c r="D53" s="250"/>
      <c r="E53" s="251" t="s">
        <v>73</v>
      </c>
      <c r="F53" s="255" t="s">
        <v>161</v>
      </c>
      <c r="G53" s="255"/>
      <c r="H53" s="255"/>
      <c r="I53" s="255" t="s">
        <v>161</v>
      </c>
      <c r="J53" s="255"/>
      <c r="K53" s="255"/>
      <c r="L53" s="256" t="s">
        <v>86</v>
      </c>
    </row>
    <row r="54" spans="1:12">
      <c r="A54" s="274"/>
      <c r="B54" s="245"/>
      <c r="C54" s="250"/>
      <c r="D54" s="250"/>
      <c r="E54" s="251"/>
      <c r="F54" s="187">
        <v>3</v>
      </c>
      <c r="G54" s="187">
        <v>0</v>
      </c>
      <c r="H54" s="187">
        <v>3</v>
      </c>
      <c r="I54" s="187">
        <v>3</v>
      </c>
      <c r="J54" s="187">
        <v>0</v>
      </c>
      <c r="K54" s="187">
        <v>3</v>
      </c>
      <c r="L54" s="256"/>
    </row>
    <row r="55" spans="1:12">
      <c r="A55" s="274"/>
      <c r="B55" s="245"/>
      <c r="C55" s="250"/>
      <c r="D55" s="250"/>
      <c r="E55" s="251" t="s">
        <v>74</v>
      </c>
      <c r="F55" s="255" t="s">
        <v>162</v>
      </c>
      <c r="G55" s="255"/>
      <c r="H55" s="255"/>
      <c r="I55" s="255" t="s">
        <v>162</v>
      </c>
      <c r="J55" s="255"/>
      <c r="K55" s="255"/>
      <c r="L55" s="256" t="s">
        <v>90</v>
      </c>
    </row>
    <row r="56" spans="1:12">
      <c r="A56" s="274"/>
      <c r="B56" s="245"/>
      <c r="C56" s="250"/>
      <c r="D56" s="250"/>
      <c r="E56" s="251"/>
      <c r="F56" s="187">
        <v>3</v>
      </c>
      <c r="G56" s="187">
        <v>0</v>
      </c>
      <c r="H56" s="187">
        <v>4</v>
      </c>
      <c r="I56" s="187">
        <v>3</v>
      </c>
      <c r="J56" s="187">
        <v>0</v>
      </c>
      <c r="K56" s="187">
        <v>3</v>
      </c>
      <c r="L56" s="256"/>
    </row>
    <row r="57" spans="1:12">
      <c r="A57" s="274"/>
      <c r="B57" s="245"/>
      <c r="C57" s="250"/>
      <c r="D57" s="250"/>
      <c r="E57" s="251" t="s">
        <v>75</v>
      </c>
      <c r="F57" s="255" t="s">
        <v>163</v>
      </c>
      <c r="G57" s="255"/>
      <c r="H57" s="255"/>
      <c r="I57" s="255" t="s">
        <v>163</v>
      </c>
      <c r="J57" s="255"/>
      <c r="K57" s="255"/>
      <c r="L57" s="256" t="s">
        <v>86</v>
      </c>
    </row>
    <row r="58" spans="1:12">
      <c r="A58" s="274"/>
      <c r="B58" s="245"/>
      <c r="C58" s="250"/>
      <c r="D58" s="250"/>
      <c r="E58" s="251"/>
      <c r="F58" s="187">
        <v>3</v>
      </c>
      <c r="G58" s="187">
        <v>0</v>
      </c>
      <c r="H58" s="187">
        <v>3</v>
      </c>
      <c r="I58" s="187">
        <v>3</v>
      </c>
      <c r="J58" s="187">
        <v>0</v>
      </c>
      <c r="K58" s="187">
        <v>3</v>
      </c>
      <c r="L58" s="256"/>
    </row>
    <row r="59" spans="1:12">
      <c r="A59" s="274"/>
      <c r="B59" s="245"/>
      <c r="C59" s="276" t="s">
        <v>38</v>
      </c>
      <c r="D59" s="276"/>
      <c r="E59" s="277"/>
      <c r="F59" s="194">
        <f t="shared" ref="F59:K59" si="4">SUM(F50,F52,F54,F56,F58)</f>
        <v>12</v>
      </c>
      <c r="G59" s="194">
        <f t="shared" si="4"/>
        <v>0</v>
      </c>
      <c r="H59" s="194">
        <f t="shared" si="4"/>
        <v>14</v>
      </c>
      <c r="I59" s="194">
        <f t="shared" si="4"/>
        <v>12</v>
      </c>
      <c r="J59" s="194">
        <f t="shared" si="4"/>
        <v>0</v>
      </c>
      <c r="K59" s="194">
        <f t="shared" si="4"/>
        <v>13</v>
      </c>
      <c r="L59" s="106"/>
    </row>
    <row r="60" spans="1:12">
      <c r="A60" s="274"/>
      <c r="B60" s="245"/>
      <c r="C60" s="278" t="s">
        <v>53</v>
      </c>
      <c r="D60" s="250" t="s">
        <v>37</v>
      </c>
      <c r="E60" s="250"/>
      <c r="F60" s="259"/>
      <c r="G60" s="259"/>
      <c r="H60" s="259"/>
      <c r="I60" s="259"/>
      <c r="J60" s="259"/>
      <c r="K60" s="259"/>
      <c r="L60" s="296"/>
    </row>
    <row r="61" spans="1:12">
      <c r="A61" s="274"/>
      <c r="B61" s="245"/>
      <c r="C61" s="250"/>
      <c r="D61" s="250"/>
      <c r="E61" s="244"/>
      <c r="F61" s="195"/>
      <c r="G61" s="195"/>
      <c r="H61" s="195"/>
      <c r="I61" s="195"/>
      <c r="J61" s="195"/>
      <c r="K61" s="195"/>
      <c r="L61" s="297"/>
    </row>
    <row r="62" spans="1:12">
      <c r="A62" s="274"/>
      <c r="B62" s="245"/>
      <c r="C62" s="250"/>
      <c r="D62" s="250" t="s">
        <v>20</v>
      </c>
      <c r="E62" s="251">
        <v>20159437</v>
      </c>
      <c r="F62" s="255" t="s">
        <v>164</v>
      </c>
      <c r="G62" s="255"/>
      <c r="H62" s="255"/>
      <c r="I62" s="255" t="s">
        <v>164</v>
      </c>
      <c r="J62" s="255"/>
      <c r="K62" s="255"/>
      <c r="L62" s="258" t="s">
        <v>83</v>
      </c>
    </row>
    <row r="63" spans="1:12">
      <c r="A63" s="274"/>
      <c r="B63" s="245"/>
      <c r="C63" s="250"/>
      <c r="D63" s="250"/>
      <c r="E63" s="251"/>
      <c r="F63" s="187">
        <v>2</v>
      </c>
      <c r="G63" s="187">
        <v>2</v>
      </c>
      <c r="H63" s="187">
        <v>0</v>
      </c>
      <c r="I63" s="187">
        <v>2</v>
      </c>
      <c r="J63" s="187">
        <v>2</v>
      </c>
      <c r="K63" s="187">
        <v>0</v>
      </c>
      <c r="L63" s="258"/>
    </row>
    <row r="64" spans="1:12">
      <c r="A64" s="274"/>
      <c r="B64" s="245"/>
      <c r="C64" s="250"/>
      <c r="D64" s="250"/>
      <c r="E64" s="251">
        <v>20149054</v>
      </c>
      <c r="F64" s="255" t="s">
        <v>131</v>
      </c>
      <c r="G64" s="255"/>
      <c r="H64" s="255"/>
      <c r="I64" s="255" t="s">
        <v>131</v>
      </c>
      <c r="J64" s="255"/>
      <c r="K64" s="255"/>
      <c r="L64" s="258" t="s">
        <v>83</v>
      </c>
    </row>
    <row r="65" spans="1:12">
      <c r="A65" s="274"/>
      <c r="B65" s="245"/>
      <c r="C65" s="250"/>
      <c r="D65" s="250"/>
      <c r="E65" s="251"/>
      <c r="F65" s="187">
        <v>2</v>
      </c>
      <c r="G65" s="187">
        <v>2</v>
      </c>
      <c r="H65" s="187">
        <v>0</v>
      </c>
      <c r="I65" s="187">
        <v>2</v>
      </c>
      <c r="J65" s="187">
        <v>2</v>
      </c>
      <c r="K65" s="187">
        <v>0</v>
      </c>
      <c r="L65" s="258"/>
    </row>
    <row r="66" spans="1:12">
      <c r="A66" s="274"/>
      <c r="B66" s="245"/>
      <c r="C66" s="250"/>
      <c r="D66" s="250"/>
      <c r="E66" s="251">
        <v>20149541</v>
      </c>
      <c r="F66" s="255" t="s">
        <v>126</v>
      </c>
      <c r="G66" s="255"/>
      <c r="H66" s="255"/>
      <c r="I66" s="255" t="s">
        <v>126</v>
      </c>
      <c r="J66" s="255"/>
      <c r="K66" s="255"/>
      <c r="L66" s="258" t="s">
        <v>83</v>
      </c>
    </row>
    <row r="67" spans="1:12">
      <c r="A67" s="274"/>
      <c r="B67" s="245"/>
      <c r="C67" s="250"/>
      <c r="D67" s="250"/>
      <c r="E67" s="251"/>
      <c r="F67" s="187">
        <v>3</v>
      </c>
      <c r="G67" s="187">
        <v>0</v>
      </c>
      <c r="H67" s="187">
        <v>4</v>
      </c>
      <c r="I67" s="187">
        <v>3</v>
      </c>
      <c r="J67" s="187">
        <v>0</v>
      </c>
      <c r="K67" s="187">
        <v>4</v>
      </c>
      <c r="L67" s="258"/>
    </row>
    <row r="68" spans="1:12">
      <c r="A68" s="274"/>
      <c r="B68" s="246"/>
      <c r="C68" s="276" t="s">
        <v>39</v>
      </c>
      <c r="D68" s="276"/>
      <c r="E68" s="277"/>
      <c r="F68" s="194">
        <f t="shared" ref="F68:K68" si="5">SUM(F61,F63,F65,F67)</f>
        <v>7</v>
      </c>
      <c r="G68" s="194">
        <f t="shared" si="5"/>
        <v>4</v>
      </c>
      <c r="H68" s="194">
        <f t="shared" si="5"/>
        <v>4</v>
      </c>
      <c r="I68" s="194">
        <f t="shared" si="5"/>
        <v>7</v>
      </c>
      <c r="J68" s="194">
        <f t="shared" si="5"/>
        <v>4</v>
      </c>
      <c r="K68" s="194">
        <f t="shared" si="5"/>
        <v>4</v>
      </c>
      <c r="L68" s="106"/>
    </row>
    <row r="69" spans="1:12">
      <c r="A69" s="274"/>
      <c r="B69" s="279" t="s">
        <v>32</v>
      </c>
      <c r="C69" s="279"/>
      <c r="D69" s="279"/>
      <c r="E69" s="279"/>
      <c r="F69" s="197">
        <f t="shared" ref="F69:K69" si="6">SUM(F48,F59,F68)</f>
        <v>24</v>
      </c>
      <c r="G69" s="197">
        <f t="shared" si="6"/>
        <v>7</v>
      </c>
      <c r="H69" s="197">
        <f t="shared" si="6"/>
        <v>20</v>
      </c>
      <c r="I69" s="197">
        <f t="shared" si="6"/>
        <v>26</v>
      </c>
      <c r="J69" s="197">
        <f t="shared" si="6"/>
        <v>9</v>
      </c>
      <c r="K69" s="197">
        <f t="shared" si="6"/>
        <v>21</v>
      </c>
      <c r="L69" s="57"/>
    </row>
    <row r="70" spans="1:12">
      <c r="A70" s="274">
        <v>2</v>
      </c>
      <c r="B70" s="250">
        <v>1</v>
      </c>
      <c r="C70" s="278" t="s">
        <v>51</v>
      </c>
      <c r="D70" s="250" t="s">
        <v>19</v>
      </c>
      <c r="E70" s="250"/>
      <c r="F70" s="259"/>
      <c r="G70" s="259"/>
      <c r="H70" s="259"/>
      <c r="I70" s="259"/>
      <c r="J70" s="259"/>
      <c r="K70" s="259"/>
      <c r="L70" s="287"/>
    </row>
    <row r="71" spans="1:12">
      <c r="A71" s="274"/>
      <c r="B71" s="250"/>
      <c r="C71" s="250"/>
      <c r="D71" s="250"/>
      <c r="E71" s="250"/>
      <c r="F71" s="198"/>
      <c r="G71" s="198"/>
      <c r="H71" s="198"/>
      <c r="I71" s="198"/>
      <c r="J71" s="198"/>
      <c r="K71" s="198"/>
      <c r="L71" s="287"/>
    </row>
    <row r="72" spans="1:12">
      <c r="A72" s="274"/>
      <c r="B72" s="250"/>
      <c r="C72" s="250"/>
      <c r="D72" s="244" t="s">
        <v>20</v>
      </c>
      <c r="E72" s="250"/>
      <c r="F72" s="302"/>
      <c r="G72" s="302"/>
      <c r="H72" s="302"/>
      <c r="I72" s="302" t="s">
        <v>165</v>
      </c>
      <c r="J72" s="302"/>
      <c r="K72" s="302"/>
      <c r="L72" s="254" t="s">
        <v>119</v>
      </c>
    </row>
    <row r="73" spans="1:12">
      <c r="A73" s="274"/>
      <c r="B73" s="250"/>
      <c r="C73" s="250"/>
      <c r="D73" s="245"/>
      <c r="E73" s="250"/>
      <c r="F73" s="203"/>
      <c r="G73" s="203"/>
      <c r="H73" s="203"/>
      <c r="I73" s="203">
        <v>2</v>
      </c>
      <c r="J73" s="203">
        <v>2</v>
      </c>
      <c r="K73" s="203">
        <v>2</v>
      </c>
      <c r="L73" s="321"/>
    </row>
    <row r="74" spans="1:12">
      <c r="A74" s="274"/>
      <c r="B74" s="250"/>
      <c r="C74" s="250"/>
      <c r="D74" s="245"/>
      <c r="E74" s="250"/>
      <c r="F74" s="302" t="s">
        <v>166</v>
      </c>
      <c r="G74" s="302"/>
      <c r="H74" s="302"/>
      <c r="I74" s="302" t="s">
        <v>166</v>
      </c>
      <c r="J74" s="302"/>
      <c r="K74" s="302"/>
      <c r="L74" s="254" t="s">
        <v>115</v>
      </c>
    </row>
    <row r="75" spans="1:12">
      <c r="A75" s="274"/>
      <c r="B75" s="250"/>
      <c r="C75" s="250"/>
      <c r="D75" s="246"/>
      <c r="E75" s="250"/>
      <c r="F75" s="203">
        <v>1</v>
      </c>
      <c r="G75" s="203">
        <v>0</v>
      </c>
      <c r="H75" s="203">
        <v>0</v>
      </c>
      <c r="I75" s="203">
        <v>1</v>
      </c>
      <c r="J75" s="203">
        <v>0</v>
      </c>
      <c r="K75" s="203">
        <v>0</v>
      </c>
      <c r="L75" s="321"/>
    </row>
    <row r="76" spans="1:12">
      <c r="A76" s="274"/>
      <c r="B76" s="250"/>
      <c r="C76" s="276" t="s">
        <v>36</v>
      </c>
      <c r="D76" s="276"/>
      <c r="E76" s="298"/>
      <c r="F76" s="199">
        <f t="shared" ref="F76:K76" si="7">SUM(F71,F75,F73)</f>
        <v>1</v>
      </c>
      <c r="G76" s="199">
        <f t="shared" si="7"/>
        <v>0</v>
      </c>
      <c r="H76" s="199">
        <f t="shared" si="7"/>
        <v>0</v>
      </c>
      <c r="I76" s="199">
        <f t="shared" si="7"/>
        <v>3</v>
      </c>
      <c r="J76" s="199">
        <f t="shared" si="7"/>
        <v>2</v>
      </c>
      <c r="K76" s="199">
        <f t="shared" si="7"/>
        <v>2</v>
      </c>
      <c r="L76" s="58"/>
    </row>
    <row r="77" spans="1:12">
      <c r="A77" s="274"/>
      <c r="B77" s="250"/>
      <c r="C77" s="247" t="s">
        <v>54</v>
      </c>
      <c r="D77" s="250" t="s">
        <v>21</v>
      </c>
      <c r="E77" s="251"/>
      <c r="F77" s="252"/>
      <c r="G77" s="252"/>
      <c r="H77" s="252"/>
      <c r="I77" s="252"/>
      <c r="J77" s="252"/>
      <c r="K77" s="252"/>
      <c r="L77" s="253"/>
    </row>
    <row r="78" spans="1:12">
      <c r="A78" s="274"/>
      <c r="B78" s="250"/>
      <c r="C78" s="248"/>
      <c r="D78" s="250"/>
      <c r="E78" s="251"/>
      <c r="F78" s="187"/>
      <c r="G78" s="187"/>
      <c r="H78" s="187"/>
      <c r="I78" s="187"/>
      <c r="J78" s="187"/>
      <c r="K78" s="187"/>
      <c r="L78" s="254"/>
    </row>
    <row r="79" spans="1:12">
      <c r="A79" s="274"/>
      <c r="B79" s="250"/>
      <c r="C79" s="248"/>
      <c r="D79" s="245"/>
      <c r="E79" s="251">
        <v>20149540</v>
      </c>
      <c r="F79" s="255" t="s">
        <v>167</v>
      </c>
      <c r="G79" s="255"/>
      <c r="H79" s="255"/>
      <c r="I79" s="255" t="s">
        <v>167</v>
      </c>
      <c r="J79" s="255"/>
      <c r="K79" s="255"/>
      <c r="L79" s="254" t="s">
        <v>90</v>
      </c>
    </row>
    <row r="80" spans="1:12">
      <c r="A80" s="274"/>
      <c r="B80" s="250"/>
      <c r="C80" s="248"/>
      <c r="D80" s="245"/>
      <c r="E80" s="251"/>
      <c r="F80" s="187">
        <v>3</v>
      </c>
      <c r="G80" s="187">
        <v>0</v>
      </c>
      <c r="H80" s="187">
        <v>4</v>
      </c>
      <c r="I80" s="187">
        <v>3</v>
      </c>
      <c r="J80" s="187">
        <v>0</v>
      </c>
      <c r="K80" s="187">
        <v>3</v>
      </c>
      <c r="L80" s="254"/>
    </row>
    <row r="81" spans="1:12">
      <c r="A81" s="274"/>
      <c r="B81" s="250"/>
      <c r="C81" s="248"/>
      <c r="D81" s="245"/>
      <c r="E81" s="251"/>
      <c r="F81" s="255" t="s">
        <v>168</v>
      </c>
      <c r="G81" s="255"/>
      <c r="H81" s="255"/>
      <c r="I81" s="255" t="s">
        <v>168</v>
      </c>
      <c r="J81" s="255"/>
      <c r="K81" s="255"/>
      <c r="L81" s="254" t="s">
        <v>91</v>
      </c>
    </row>
    <row r="82" spans="1:12">
      <c r="A82" s="274"/>
      <c r="B82" s="250"/>
      <c r="C82" s="248"/>
      <c r="D82" s="245"/>
      <c r="E82" s="251"/>
      <c r="F82" s="187">
        <v>3</v>
      </c>
      <c r="G82" s="187">
        <v>0</v>
      </c>
      <c r="H82" s="187">
        <v>3</v>
      </c>
      <c r="I82" s="187">
        <v>3</v>
      </c>
      <c r="J82" s="187">
        <v>0</v>
      </c>
      <c r="K82" s="187">
        <v>3</v>
      </c>
      <c r="L82" s="254"/>
    </row>
    <row r="83" spans="1:12">
      <c r="A83" s="274"/>
      <c r="B83" s="250"/>
      <c r="C83" s="248"/>
      <c r="D83" s="245"/>
      <c r="E83" s="251">
        <v>20160166</v>
      </c>
      <c r="F83" s="255" t="s">
        <v>169</v>
      </c>
      <c r="G83" s="255"/>
      <c r="H83" s="255"/>
      <c r="I83" s="255" t="s">
        <v>169</v>
      </c>
      <c r="J83" s="255"/>
      <c r="K83" s="255"/>
      <c r="L83" s="254" t="s">
        <v>91</v>
      </c>
    </row>
    <row r="84" spans="1:12">
      <c r="A84" s="274"/>
      <c r="B84" s="250"/>
      <c r="C84" s="248"/>
      <c r="D84" s="245"/>
      <c r="E84" s="251"/>
      <c r="F84" s="187">
        <v>3</v>
      </c>
      <c r="G84" s="187">
        <v>0</v>
      </c>
      <c r="H84" s="187">
        <v>3</v>
      </c>
      <c r="I84" s="187">
        <v>3</v>
      </c>
      <c r="J84" s="187">
        <v>0</v>
      </c>
      <c r="K84" s="187">
        <v>3</v>
      </c>
      <c r="L84" s="254"/>
    </row>
    <row r="85" spans="1:12">
      <c r="A85" s="274"/>
      <c r="B85" s="250"/>
      <c r="C85" s="248"/>
      <c r="D85" s="245"/>
      <c r="E85" s="251">
        <v>20160168</v>
      </c>
      <c r="F85" s="322" t="s">
        <v>170</v>
      </c>
      <c r="G85" s="323"/>
      <c r="H85" s="324"/>
      <c r="I85" s="322" t="s">
        <v>170</v>
      </c>
      <c r="J85" s="323"/>
      <c r="K85" s="324"/>
      <c r="L85" s="254" t="s">
        <v>91</v>
      </c>
    </row>
    <row r="86" spans="1:12">
      <c r="A86" s="274"/>
      <c r="B86" s="250"/>
      <c r="C86" s="248"/>
      <c r="D86" s="245"/>
      <c r="E86" s="251"/>
      <c r="F86" s="187">
        <v>3</v>
      </c>
      <c r="G86" s="187">
        <v>1</v>
      </c>
      <c r="H86" s="187">
        <v>2</v>
      </c>
      <c r="I86" s="187">
        <v>3</v>
      </c>
      <c r="J86" s="187">
        <v>1</v>
      </c>
      <c r="K86" s="187">
        <v>2</v>
      </c>
      <c r="L86" s="254"/>
    </row>
    <row r="87" spans="1:12">
      <c r="A87" s="274"/>
      <c r="B87" s="250"/>
      <c r="C87" s="248"/>
      <c r="D87" s="245"/>
      <c r="E87" s="251">
        <v>20159121</v>
      </c>
      <c r="F87" s="255" t="s">
        <v>171</v>
      </c>
      <c r="G87" s="255"/>
      <c r="H87" s="255"/>
      <c r="I87" s="255" t="s">
        <v>171</v>
      </c>
      <c r="J87" s="255"/>
      <c r="K87" s="255"/>
      <c r="L87" s="254" t="s">
        <v>91</v>
      </c>
    </row>
    <row r="88" spans="1:12">
      <c r="A88" s="274"/>
      <c r="B88" s="250"/>
      <c r="C88" s="249"/>
      <c r="D88" s="246"/>
      <c r="E88" s="299"/>
      <c r="F88" s="200">
        <v>3</v>
      </c>
      <c r="G88" s="200">
        <v>0</v>
      </c>
      <c r="H88" s="200">
        <v>4</v>
      </c>
      <c r="I88" s="200">
        <v>3</v>
      </c>
      <c r="J88" s="200">
        <v>0</v>
      </c>
      <c r="K88" s="200">
        <v>4</v>
      </c>
      <c r="L88" s="254"/>
    </row>
    <row r="89" spans="1:12">
      <c r="A89" s="274"/>
      <c r="B89" s="250"/>
      <c r="C89" s="276" t="s">
        <v>38</v>
      </c>
      <c r="D89" s="276"/>
      <c r="E89" s="276"/>
      <c r="F89" s="194">
        <f t="shared" ref="F89:K89" si="8">SUM(F78,F80,F82,F84,F86,F88)</f>
        <v>15</v>
      </c>
      <c r="G89" s="194">
        <f t="shared" si="8"/>
        <v>1</v>
      </c>
      <c r="H89" s="194">
        <f t="shared" si="8"/>
        <v>16</v>
      </c>
      <c r="I89" s="194">
        <f t="shared" si="8"/>
        <v>15</v>
      </c>
      <c r="J89" s="194">
        <f t="shared" si="8"/>
        <v>1</v>
      </c>
      <c r="K89" s="194">
        <f t="shared" si="8"/>
        <v>15</v>
      </c>
      <c r="L89" s="107"/>
    </row>
    <row r="90" spans="1:12">
      <c r="A90" s="274"/>
      <c r="B90" s="250"/>
      <c r="C90" s="278" t="s">
        <v>53</v>
      </c>
      <c r="D90" s="244" t="s">
        <v>37</v>
      </c>
      <c r="E90" s="251">
        <v>20160151</v>
      </c>
      <c r="F90" s="255" t="s">
        <v>172</v>
      </c>
      <c r="G90" s="255"/>
      <c r="H90" s="255"/>
      <c r="I90" s="255" t="s">
        <v>172</v>
      </c>
      <c r="J90" s="255"/>
      <c r="K90" s="255"/>
      <c r="L90" s="254" t="s">
        <v>91</v>
      </c>
    </row>
    <row r="91" spans="1:12">
      <c r="A91" s="274"/>
      <c r="B91" s="250"/>
      <c r="C91" s="250"/>
      <c r="D91" s="246"/>
      <c r="E91" s="251"/>
      <c r="F91" s="187">
        <v>3</v>
      </c>
      <c r="G91" s="187">
        <v>0</v>
      </c>
      <c r="H91" s="187">
        <v>0</v>
      </c>
      <c r="I91" s="187">
        <v>3</v>
      </c>
      <c r="J91" s="187">
        <v>0</v>
      </c>
      <c r="K91" s="187">
        <v>0</v>
      </c>
      <c r="L91" s="254"/>
    </row>
    <row r="92" spans="1:12" ht="16.5" customHeight="1">
      <c r="A92" s="274"/>
      <c r="B92" s="250"/>
      <c r="C92" s="250"/>
      <c r="D92" s="244" t="s">
        <v>20</v>
      </c>
      <c r="E92" s="251">
        <v>20149063</v>
      </c>
      <c r="F92" s="252" t="s">
        <v>173</v>
      </c>
      <c r="G92" s="252"/>
      <c r="H92" s="252"/>
      <c r="I92" s="252" t="s">
        <v>173</v>
      </c>
      <c r="J92" s="252"/>
      <c r="K92" s="252"/>
      <c r="L92" s="253" t="s">
        <v>89</v>
      </c>
    </row>
    <row r="93" spans="1:12">
      <c r="A93" s="274"/>
      <c r="B93" s="250"/>
      <c r="C93" s="250"/>
      <c r="D93" s="245"/>
      <c r="E93" s="251"/>
      <c r="F93" s="187">
        <v>1</v>
      </c>
      <c r="G93" s="187">
        <v>1</v>
      </c>
      <c r="H93" s="187">
        <v>0</v>
      </c>
      <c r="I93" s="187">
        <v>1</v>
      </c>
      <c r="J93" s="187">
        <v>1</v>
      </c>
      <c r="K93" s="187">
        <v>0</v>
      </c>
      <c r="L93" s="254"/>
    </row>
    <row r="94" spans="1:12">
      <c r="A94" s="274"/>
      <c r="B94" s="250"/>
      <c r="C94" s="250"/>
      <c r="D94" s="245"/>
      <c r="E94" s="251">
        <v>20159727</v>
      </c>
      <c r="F94" s="255" t="s">
        <v>133</v>
      </c>
      <c r="G94" s="255"/>
      <c r="H94" s="255"/>
      <c r="I94" s="255" t="s">
        <v>133</v>
      </c>
      <c r="J94" s="255"/>
      <c r="K94" s="255"/>
      <c r="L94" s="254" t="s">
        <v>91</v>
      </c>
    </row>
    <row r="95" spans="1:12">
      <c r="A95" s="274"/>
      <c r="B95" s="250"/>
      <c r="C95" s="250"/>
      <c r="D95" s="245"/>
      <c r="E95" s="251"/>
      <c r="F95" s="187">
        <v>2</v>
      </c>
      <c r="G95" s="187">
        <v>1</v>
      </c>
      <c r="H95" s="187">
        <v>1</v>
      </c>
      <c r="I95" s="187">
        <v>2</v>
      </c>
      <c r="J95" s="187">
        <v>1</v>
      </c>
      <c r="K95" s="187">
        <v>1</v>
      </c>
      <c r="L95" s="254"/>
    </row>
    <row r="96" spans="1:12">
      <c r="A96" s="274"/>
      <c r="B96" s="250"/>
      <c r="C96" s="250"/>
      <c r="D96" s="245"/>
      <c r="E96" s="251">
        <v>30149538</v>
      </c>
      <c r="F96" s="255" t="s">
        <v>174</v>
      </c>
      <c r="G96" s="255"/>
      <c r="H96" s="255"/>
      <c r="I96" s="255" t="s">
        <v>174</v>
      </c>
      <c r="J96" s="255"/>
      <c r="K96" s="255"/>
      <c r="L96" s="254" t="s">
        <v>91</v>
      </c>
    </row>
    <row r="97" spans="1:12">
      <c r="A97" s="274"/>
      <c r="B97" s="250"/>
      <c r="C97" s="250"/>
      <c r="D97" s="246"/>
      <c r="E97" s="251"/>
      <c r="F97" s="187">
        <v>2</v>
      </c>
      <c r="G97" s="187">
        <v>2</v>
      </c>
      <c r="H97" s="187">
        <v>0</v>
      </c>
      <c r="I97" s="187">
        <v>2</v>
      </c>
      <c r="J97" s="187">
        <v>2</v>
      </c>
      <c r="K97" s="187">
        <v>0</v>
      </c>
      <c r="L97" s="254"/>
    </row>
    <row r="98" spans="1:12">
      <c r="A98" s="274"/>
      <c r="B98" s="250"/>
      <c r="C98" s="276" t="s">
        <v>39</v>
      </c>
      <c r="D98" s="277"/>
      <c r="E98" s="277"/>
      <c r="F98" s="194">
        <f t="shared" ref="F98:K98" si="9">SUM(F91,F95,F97,F93)</f>
        <v>8</v>
      </c>
      <c r="G98" s="194">
        <f t="shared" si="9"/>
        <v>4</v>
      </c>
      <c r="H98" s="194">
        <f t="shared" si="9"/>
        <v>1</v>
      </c>
      <c r="I98" s="194">
        <f t="shared" si="9"/>
        <v>8</v>
      </c>
      <c r="J98" s="194">
        <f t="shared" si="9"/>
        <v>4</v>
      </c>
      <c r="K98" s="194">
        <f t="shared" si="9"/>
        <v>1</v>
      </c>
      <c r="L98" s="107"/>
    </row>
    <row r="99" spans="1:12">
      <c r="A99" s="274"/>
      <c r="B99" s="279" t="s">
        <v>40</v>
      </c>
      <c r="C99" s="279"/>
      <c r="D99" s="279"/>
      <c r="E99" s="279"/>
      <c r="F99" s="197">
        <f t="shared" ref="F99:K99" si="10">SUM(F76,F89,F98)</f>
        <v>24</v>
      </c>
      <c r="G99" s="197">
        <f t="shared" si="10"/>
        <v>5</v>
      </c>
      <c r="H99" s="197">
        <f t="shared" si="10"/>
        <v>17</v>
      </c>
      <c r="I99" s="197">
        <f t="shared" si="10"/>
        <v>26</v>
      </c>
      <c r="J99" s="197">
        <f t="shared" si="10"/>
        <v>7</v>
      </c>
      <c r="K99" s="197">
        <f t="shared" si="10"/>
        <v>18</v>
      </c>
      <c r="L99" s="57"/>
    </row>
    <row r="100" spans="1:12" ht="16.5" customHeight="1">
      <c r="A100" s="274"/>
      <c r="B100" s="250">
        <v>2</v>
      </c>
      <c r="C100" s="278" t="s">
        <v>51</v>
      </c>
      <c r="D100" s="250" t="s">
        <v>19</v>
      </c>
      <c r="E100" s="250"/>
      <c r="F100" s="259"/>
      <c r="G100" s="259"/>
      <c r="H100" s="259"/>
      <c r="I100" s="259"/>
      <c r="J100" s="259"/>
      <c r="K100" s="259"/>
      <c r="L100" s="318"/>
    </row>
    <row r="101" spans="1:12">
      <c r="A101" s="274"/>
      <c r="B101" s="250"/>
      <c r="C101" s="250"/>
      <c r="D101" s="250"/>
      <c r="E101" s="250"/>
      <c r="F101" s="198"/>
      <c r="G101" s="198"/>
      <c r="H101" s="198"/>
      <c r="I101" s="198"/>
      <c r="J101" s="198"/>
      <c r="K101" s="198"/>
      <c r="L101" s="260"/>
    </row>
    <row r="102" spans="1:12">
      <c r="A102" s="274"/>
      <c r="B102" s="250"/>
      <c r="C102" s="250"/>
      <c r="D102" s="244" t="s">
        <v>20</v>
      </c>
      <c r="E102" s="251"/>
      <c r="F102" s="302"/>
      <c r="G102" s="302"/>
      <c r="H102" s="302"/>
      <c r="I102" s="302" t="s">
        <v>175</v>
      </c>
      <c r="J102" s="302"/>
      <c r="K102" s="302"/>
      <c r="L102" s="254" t="s">
        <v>119</v>
      </c>
    </row>
    <row r="103" spans="1:12">
      <c r="A103" s="274"/>
      <c r="B103" s="250"/>
      <c r="C103" s="250"/>
      <c r="D103" s="245"/>
      <c r="E103" s="251"/>
      <c r="F103" s="203"/>
      <c r="G103" s="203"/>
      <c r="H103" s="203"/>
      <c r="I103" s="203">
        <v>2</v>
      </c>
      <c r="J103" s="203">
        <v>2</v>
      </c>
      <c r="K103" s="203">
        <v>2</v>
      </c>
      <c r="L103" s="254"/>
    </row>
    <row r="104" spans="1:12">
      <c r="A104" s="274"/>
      <c r="B104" s="250"/>
      <c r="C104" s="250"/>
      <c r="D104" s="245"/>
      <c r="E104" s="251">
        <v>5021501</v>
      </c>
      <c r="F104" s="302" t="s">
        <v>176</v>
      </c>
      <c r="G104" s="302"/>
      <c r="H104" s="302"/>
      <c r="I104" s="302" t="s">
        <v>176</v>
      </c>
      <c r="J104" s="302"/>
      <c r="K104" s="302"/>
      <c r="L104" s="254" t="s">
        <v>92</v>
      </c>
    </row>
    <row r="105" spans="1:12">
      <c r="A105" s="274"/>
      <c r="B105" s="250"/>
      <c r="C105" s="250"/>
      <c r="D105" s="246"/>
      <c r="E105" s="251"/>
      <c r="F105" s="203">
        <v>1</v>
      </c>
      <c r="G105" s="203">
        <v>0</v>
      </c>
      <c r="H105" s="203">
        <v>0</v>
      </c>
      <c r="I105" s="203">
        <v>1</v>
      </c>
      <c r="J105" s="203">
        <v>0</v>
      </c>
      <c r="K105" s="203">
        <v>0</v>
      </c>
      <c r="L105" s="254"/>
    </row>
    <row r="106" spans="1:12">
      <c r="A106" s="274"/>
      <c r="B106" s="250"/>
      <c r="C106" s="276" t="s">
        <v>36</v>
      </c>
      <c r="D106" s="277"/>
      <c r="E106" s="303"/>
      <c r="F106" s="201">
        <f t="shared" ref="F106:K106" si="11">SUM(F101,F105,F103)</f>
        <v>1</v>
      </c>
      <c r="G106" s="201">
        <f t="shared" si="11"/>
        <v>0</v>
      </c>
      <c r="H106" s="201">
        <f t="shared" si="11"/>
        <v>0</v>
      </c>
      <c r="I106" s="201">
        <f t="shared" si="11"/>
        <v>3</v>
      </c>
      <c r="J106" s="201">
        <f t="shared" si="11"/>
        <v>2</v>
      </c>
      <c r="K106" s="201">
        <f t="shared" si="11"/>
        <v>2</v>
      </c>
      <c r="L106" s="108"/>
    </row>
    <row r="107" spans="1:12" ht="16.5" customHeight="1">
      <c r="A107" s="274"/>
      <c r="B107" s="250"/>
      <c r="C107" s="278" t="s">
        <v>54</v>
      </c>
      <c r="D107" s="319" t="s">
        <v>37</v>
      </c>
      <c r="E107" s="251">
        <v>20159633</v>
      </c>
      <c r="F107" s="255"/>
      <c r="G107" s="255"/>
      <c r="H107" s="255"/>
      <c r="I107" s="255"/>
      <c r="J107" s="255"/>
      <c r="K107" s="255"/>
      <c r="L107" s="254"/>
    </row>
    <row r="108" spans="1:12">
      <c r="A108" s="274"/>
      <c r="B108" s="250"/>
      <c r="C108" s="250"/>
      <c r="D108" s="319"/>
      <c r="E108" s="251"/>
      <c r="F108" s="187"/>
      <c r="G108" s="187"/>
      <c r="H108" s="187"/>
      <c r="I108" s="187"/>
      <c r="J108" s="187"/>
      <c r="K108" s="187"/>
      <c r="L108" s="254"/>
    </row>
    <row r="109" spans="1:12">
      <c r="A109" s="274"/>
      <c r="B109" s="250"/>
      <c r="C109" s="250"/>
      <c r="D109" s="314" t="s">
        <v>20</v>
      </c>
      <c r="E109" s="251" t="s">
        <v>77</v>
      </c>
      <c r="F109" s="255" t="s">
        <v>177</v>
      </c>
      <c r="G109" s="255"/>
      <c r="H109" s="255"/>
      <c r="I109" s="255" t="s">
        <v>177</v>
      </c>
      <c r="J109" s="255"/>
      <c r="K109" s="255"/>
      <c r="L109" s="254" t="s">
        <v>91</v>
      </c>
    </row>
    <row r="110" spans="1:12">
      <c r="A110" s="274"/>
      <c r="B110" s="250"/>
      <c r="C110" s="250"/>
      <c r="D110" s="315"/>
      <c r="E110" s="251"/>
      <c r="F110" s="187">
        <v>3</v>
      </c>
      <c r="G110" s="187">
        <v>0</v>
      </c>
      <c r="H110" s="187">
        <v>3</v>
      </c>
      <c r="I110" s="187">
        <v>3</v>
      </c>
      <c r="J110" s="187">
        <v>0</v>
      </c>
      <c r="K110" s="187">
        <v>3</v>
      </c>
      <c r="L110" s="254"/>
    </row>
    <row r="111" spans="1:12">
      <c r="A111" s="274"/>
      <c r="B111" s="250"/>
      <c r="C111" s="250"/>
      <c r="D111" s="315"/>
      <c r="E111" s="251" t="s">
        <v>78</v>
      </c>
      <c r="F111" s="255" t="s">
        <v>178</v>
      </c>
      <c r="G111" s="255"/>
      <c r="H111" s="255"/>
      <c r="I111" s="255" t="s">
        <v>178</v>
      </c>
      <c r="J111" s="255"/>
      <c r="K111" s="255"/>
      <c r="L111" s="254" t="s">
        <v>91</v>
      </c>
    </row>
    <row r="112" spans="1:12">
      <c r="A112" s="274"/>
      <c r="B112" s="250"/>
      <c r="C112" s="250"/>
      <c r="D112" s="315"/>
      <c r="E112" s="251"/>
      <c r="F112" s="187">
        <v>2</v>
      </c>
      <c r="G112" s="187">
        <v>1</v>
      </c>
      <c r="H112" s="187">
        <v>1</v>
      </c>
      <c r="I112" s="187">
        <v>2</v>
      </c>
      <c r="J112" s="187">
        <v>1</v>
      </c>
      <c r="K112" s="187">
        <v>1</v>
      </c>
      <c r="L112" s="254"/>
    </row>
    <row r="113" spans="1:12">
      <c r="A113" s="274"/>
      <c r="B113" s="250"/>
      <c r="C113" s="250"/>
      <c r="D113" s="315"/>
      <c r="E113" s="251" t="s">
        <v>93</v>
      </c>
      <c r="F113" s="255" t="s">
        <v>179</v>
      </c>
      <c r="G113" s="255"/>
      <c r="H113" s="255"/>
      <c r="I113" s="255" t="s">
        <v>179</v>
      </c>
      <c r="J113" s="255"/>
      <c r="K113" s="255"/>
      <c r="L113" s="258" t="s">
        <v>110</v>
      </c>
    </row>
    <row r="114" spans="1:12">
      <c r="A114" s="274"/>
      <c r="B114" s="250"/>
      <c r="C114" s="250"/>
      <c r="D114" s="315"/>
      <c r="E114" s="251"/>
      <c r="F114" s="187">
        <v>2</v>
      </c>
      <c r="G114" s="187">
        <v>2</v>
      </c>
      <c r="H114" s="187">
        <v>0</v>
      </c>
      <c r="I114" s="187">
        <v>2</v>
      </c>
      <c r="J114" s="187">
        <v>2</v>
      </c>
      <c r="K114" s="187">
        <v>0</v>
      </c>
      <c r="L114" s="258"/>
    </row>
    <row r="115" spans="1:12">
      <c r="A115" s="274"/>
      <c r="B115" s="250"/>
      <c r="C115" s="250"/>
      <c r="D115" s="315"/>
      <c r="E115" s="251" t="s">
        <v>94</v>
      </c>
      <c r="F115" s="255" t="s">
        <v>180</v>
      </c>
      <c r="G115" s="255"/>
      <c r="H115" s="255"/>
      <c r="I115" s="255" t="s">
        <v>180</v>
      </c>
      <c r="J115" s="255"/>
      <c r="K115" s="255"/>
      <c r="L115" s="254" t="s">
        <v>91</v>
      </c>
    </row>
    <row r="116" spans="1:12">
      <c r="A116" s="274"/>
      <c r="B116" s="250"/>
      <c r="C116" s="250"/>
      <c r="D116" s="316"/>
      <c r="E116" s="251"/>
      <c r="F116" s="187">
        <v>3</v>
      </c>
      <c r="G116" s="187">
        <v>0</v>
      </c>
      <c r="H116" s="187">
        <v>3</v>
      </c>
      <c r="I116" s="187">
        <v>3</v>
      </c>
      <c r="J116" s="187">
        <v>0</v>
      </c>
      <c r="K116" s="187">
        <v>3</v>
      </c>
      <c r="L116" s="254"/>
    </row>
    <row r="117" spans="1:12">
      <c r="A117" s="274"/>
      <c r="B117" s="250"/>
      <c r="C117" s="276" t="s">
        <v>38</v>
      </c>
      <c r="D117" s="276"/>
      <c r="E117" s="303"/>
      <c r="F117" s="201">
        <f t="shared" ref="F117:K117" si="12">SUM(F108,F110,F112,F114,F116)</f>
        <v>10</v>
      </c>
      <c r="G117" s="201">
        <f t="shared" si="12"/>
        <v>3</v>
      </c>
      <c r="H117" s="201">
        <f t="shared" si="12"/>
        <v>7</v>
      </c>
      <c r="I117" s="201">
        <f t="shared" si="12"/>
        <v>10</v>
      </c>
      <c r="J117" s="201">
        <f t="shared" si="12"/>
        <v>3</v>
      </c>
      <c r="K117" s="201">
        <f t="shared" si="12"/>
        <v>7</v>
      </c>
      <c r="L117" s="108"/>
    </row>
    <row r="118" spans="1:12" ht="16.5" customHeight="1">
      <c r="A118" s="274"/>
      <c r="B118" s="250"/>
      <c r="C118" s="278" t="s">
        <v>53</v>
      </c>
      <c r="D118" s="244" t="s">
        <v>21</v>
      </c>
      <c r="E118" s="251">
        <v>20159633</v>
      </c>
      <c r="F118" s="255" t="s">
        <v>181</v>
      </c>
      <c r="G118" s="255"/>
      <c r="H118" s="255"/>
      <c r="I118" s="255" t="s">
        <v>181</v>
      </c>
      <c r="J118" s="255"/>
      <c r="K118" s="255"/>
      <c r="L118" s="254" t="s">
        <v>117</v>
      </c>
    </row>
    <row r="119" spans="1:12">
      <c r="A119" s="274"/>
      <c r="B119" s="250"/>
      <c r="C119" s="250"/>
      <c r="D119" s="245"/>
      <c r="E119" s="251"/>
      <c r="F119" s="187">
        <v>3</v>
      </c>
      <c r="G119" s="187">
        <v>0</v>
      </c>
      <c r="H119" s="187">
        <v>3</v>
      </c>
      <c r="I119" s="187">
        <v>3</v>
      </c>
      <c r="J119" s="187">
        <v>0</v>
      </c>
      <c r="K119" s="187">
        <v>3</v>
      </c>
      <c r="L119" s="254"/>
    </row>
    <row r="120" spans="1:12">
      <c r="A120" s="274"/>
      <c r="B120" s="250"/>
      <c r="C120" s="250"/>
      <c r="D120" s="244" t="s">
        <v>20</v>
      </c>
      <c r="E120" s="251" t="s">
        <v>95</v>
      </c>
      <c r="F120" s="255" t="s">
        <v>182</v>
      </c>
      <c r="G120" s="255"/>
      <c r="H120" s="255"/>
      <c r="I120" s="255" t="s">
        <v>182</v>
      </c>
      <c r="J120" s="255"/>
      <c r="K120" s="255"/>
      <c r="L120" s="317" t="s">
        <v>116</v>
      </c>
    </row>
    <row r="121" spans="1:12">
      <c r="A121" s="274"/>
      <c r="B121" s="250"/>
      <c r="C121" s="250"/>
      <c r="D121" s="245"/>
      <c r="E121" s="251"/>
      <c r="F121" s="187">
        <v>1</v>
      </c>
      <c r="G121" s="187">
        <v>1</v>
      </c>
      <c r="H121" s="187">
        <v>0</v>
      </c>
      <c r="I121" s="187">
        <v>1</v>
      </c>
      <c r="J121" s="187">
        <v>1</v>
      </c>
      <c r="K121" s="187">
        <v>0</v>
      </c>
      <c r="L121" s="317"/>
    </row>
    <row r="122" spans="1:12">
      <c r="A122" s="274"/>
      <c r="B122" s="250"/>
      <c r="C122" s="250"/>
      <c r="D122" s="245"/>
      <c r="E122" s="251" t="s">
        <v>96</v>
      </c>
      <c r="F122" s="255" t="s">
        <v>183</v>
      </c>
      <c r="G122" s="255"/>
      <c r="H122" s="255"/>
      <c r="I122" s="255" t="s">
        <v>183</v>
      </c>
      <c r="J122" s="255"/>
      <c r="K122" s="255"/>
      <c r="L122" s="258" t="s">
        <v>83</v>
      </c>
    </row>
    <row r="123" spans="1:12">
      <c r="A123" s="274"/>
      <c r="B123" s="250"/>
      <c r="C123" s="250"/>
      <c r="D123" s="245"/>
      <c r="E123" s="251"/>
      <c r="F123" s="187">
        <v>3</v>
      </c>
      <c r="G123" s="187">
        <v>0</v>
      </c>
      <c r="H123" s="187">
        <v>0</v>
      </c>
      <c r="I123" s="187">
        <v>3</v>
      </c>
      <c r="J123" s="187">
        <v>0</v>
      </c>
      <c r="K123" s="187">
        <v>0</v>
      </c>
      <c r="L123" s="258"/>
    </row>
    <row r="124" spans="1:12">
      <c r="A124" s="274"/>
      <c r="B124" s="250"/>
      <c r="C124" s="250"/>
      <c r="D124" s="245"/>
      <c r="E124" s="251" t="s">
        <v>97</v>
      </c>
      <c r="F124" s="255" t="s">
        <v>184</v>
      </c>
      <c r="G124" s="255"/>
      <c r="H124" s="255"/>
      <c r="I124" s="255" t="s">
        <v>184</v>
      </c>
      <c r="J124" s="255"/>
      <c r="K124" s="255"/>
      <c r="L124" s="254" t="s">
        <v>91</v>
      </c>
    </row>
    <row r="125" spans="1:12">
      <c r="A125" s="274"/>
      <c r="B125" s="250"/>
      <c r="C125" s="250"/>
      <c r="D125" s="246"/>
      <c r="E125" s="251"/>
      <c r="F125" s="187">
        <v>3</v>
      </c>
      <c r="G125" s="187">
        <v>0</v>
      </c>
      <c r="H125" s="187">
        <v>3</v>
      </c>
      <c r="I125" s="187">
        <v>3</v>
      </c>
      <c r="J125" s="187">
        <v>0</v>
      </c>
      <c r="K125" s="187">
        <v>3</v>
      </c>
      <c r="L125" s="254"/>
    </row>
    <row r="126" spans="1:12">
      <c r="A126" s="274"/>
      <c r="B126" s="250"/>
      <c r="C126" s="276" t="s">
        <v>39</v>
      </c>
      <c r="D126" s="276"/>
      <c r="E126" s="277"/>
      <c r="F126" s="105">
        <f t="shared" ref="F126:K126" si="13">SUM(F121,F123,F125,F119)</f>
        <v>10</v>
      </c>
      <c r="G126" s="166">
        <f t="shared" si="13"/>
        <v>1</v>
      </c>
      <c r="H126" s="166">
        <f t="shared" si="13"/>
        <v>6</v>
      </c>
      <c r="I126" s="166">
        <f t="shared" si="13"/>
        <v>10</v>
      </c>
      <c r="J126" s="166">
        <f t="shared" si="13"/>
        <v>1</v>
      </c>
      <c r="K126" s="166">
        <f t="shared" si="13"/>
        <v>6</v>
      </c>
      <c r="L126" s="106"/>
    </row>
    <row r="127" spans="1:12">
      <c r="A127" s="274"/>
      <c r="B127" s="279" t="s">
        <v>40</v>
      </c>
      <c r="C127" s="279"/>
      <c r="D127" s="279"/>
      <c r="E127" s="279"/>
      <c r="F127" s="64">
        <f t="shared" ref="F127:K127" si="14">SUM(F106,F117,F126)</f>
        <v>21</v>
      </c>
      <c r="G127" s="64">
        <f t="shared" si="14"/>
        <v>4</v>
      </c>
      <c r="H127" s="64">
        <f t="shared" si="14"/>
        <v>13</v>
      </c>
      <c r="I127" s="64">
        <f t="shared" si="14"/>
        <v>23</v>
      </c>
      <c r="J127" s="64">
        <f t="shared" si="14"/>
        <v>6</v>
      </c>
      <c r="K127" s="64">
        <f t="shared" si="14"/>
        <v>15</v>
      </c>
      <c r="L127" s="57"/>
    </row>
    <row r="128" spans="1:12">
      <c r="A128" s="307" t="s">
        <v>22</v>
      </c>
      <c r="B128" s="279"/>
      <c r="C128" s="279"/>
      <c r="D128" s="279"/>
      <c r="E128" s="279"/>
      <c r="F128" s="64">
        <f t="shared" ref="F128:K128" si="15">SUM(F37,F69,F99,F127)</f>
        <v>92</v>
      </c>
      <c r="G128" s="64">
        <f t="shared" si="15"/>
        <v>25</v>
      </c>
      <c r="H128" s="64">
        <f t="shared" si="15"/>
        <v>66</v>
      </c>
      <c r="I128" s="64">
        <f t="shared" si="15"/>
        <v>100</v>
      </c>
      <c r="J128" s="64">
        <f t="shared" si="15"/>
        <v>32</v>
      </c>
      <c r="K128" s="64">
        <f t="shared" si="15"/>
        <v>72</v>
      </c>
      <c r="L128" s="57"/>
    </row>
    <row r="129" spans="1:12">
      <c r="A129" s="308" t="s">
        <v>50</v>
      </c>
      <c r="B129" s="309"/>
      <c r="C129" s="309"/>
      <c r="D129" s="309"/>
      <c r="E129" s="309"/>
      <c r="F129" s="309"/>
      <c r="G129" s="309"/>
      <c r="H129" s="309"/>
      <c r="I129" s="309"/>
      <c r="J129" s="309"/>
      <c r="K129" s="309"/>
      <c r="L129" s="310"/>
    </row>
    <row r="130" spans="1:12" ht="20.100000000000001" customHeight="1">
      <c r="A130" s="308" t="s">
        <v>23</v>
      </c>
      <c r="B130" s="309"/>
      <c r="C130" s="309" t="s">
        <v>33</v>
      </c>
      <c r="D130" s="309"/>
      <c r="E130" s="309"/>
      <c r="F130" s="309"/>
      <c r="G130" s="309"/>
      <c r="H130" s="309" t="s">
        <v>24</v>
      </c>
      <c r="I130" s="309"/>
      <c r="J130" s="309"/>
      <c r="K130" s="309"/>
      <c r="L130" s="109" t="s">
        <v>25</v>
      </c>
    </row>
    <row r="131" spans="1:12" ht="20.100000000000001" customHeight="1">
      <c r="A131" s="308"/>
      <c r="B131" s="309"/>
      <c r="C131" s="309">
        <f>SUM(I20,I31,I50,I61,I78,I91,I108,I119)</f>
        <v>6</v>
      </c>
      <c r="D131" s="309"/>
      <c r="E131" s="309"/>
      <c r="F131" s="309"/>
      <c r="G131" s="309"/>
      <c r="H131" s="309">
        <f>SUM(I22,I24,I26,I28,I33,I35,I52,I54,I56,I58,I63,I65,I67,I80,I82,I84,I86,I88,I93,I95,I97,I110,I112,I114,I116,I121,I123,I125)</f>
        <v>72</v>
      </c>
      <c r="I131" s="309"/>
      <c r="J131" s="309"/>
      <c r="K131" s="309"/>
      <c r="L131" s="7">
        <f>SUM(C131:K131)</f>
        <v>78</v>
      </c>
    </row>
    <row r="132" spans="1:12" ht="20.100000000000001" customHeight="1">
      <c r="A132" s="313" t="s">
        <v>60</v>
      </c>
      <c r="B132" s="309"/>
      <c r="C132" s="309" t="s">
        <v>34</v>
      </c>
      <c r="D132" s="309"/>
      <c r="E132" s="309"/>
      <c r="F132" s="309"/>
      <c r="G132" s="309"/>
      <c r="H132" s="309"/>
      <c r="I132" s="309"/>
      <c r="J132" s="309"/>
      <c r="K132" s="309"/>
      <c r="L132" s="109" t="s">
        <v>41</v>
      </c>
    </row>
    <row r="133" spans="1:12" ht="20.100000000000001" customHeight="1">
      <c r="A133" s="308"/>
      <c r="B133" s="309"/>
      <c r="C133" s="309">
        <f>SUM(I18,I48,I76,I106)</f>
        <v>22</v>
      </c>
      <c r="D133" s="309"/>
      <c r="E133" s="309"/>
      <c r="F133" s="309"/>
      <c r="G133" s="309"/>
      <c r="H133" s="309"/>
      <c r="I133" s="309"/>
      <c r="J133" s="309"/>
      <c r="K133" s="309"/>
      <c r="L133" s="109">
        <v>100</v>
      </c>
    </row>
    <row r="134" spans="1:12" ht="39.950000000000003" customHeight="1">
      <c r="A134" s="304" t="s">
        <v>26</v>
      </c>
      <c r="B134" s="305"/>
      <c r="C134" s="305" t="s">
        <v>27</v>
      </c>
      <c r="D134" s="305"/>
      <c r="E134" s="305"/>
      <c r="F134" s="301" t="s">
        <v>61</v>
      </c>
      <c r="G134" s="301"/>
      <c r="H134" s="301" t="s">
        <v>42</v>
      </c>
      <c r="I134" s="301"/>
      <c r="J134" s="301" t="s">
        <v>35</v>
      </c>
      <c r="K134" s="301"/>
      <c r="L134" s="8" t="s">
        <v>28</v>
      </c>
    </row>
    <row r="135" spans="1:12" ht="39.950000000000003" customHeight="1" thickBot="1">
      <c r="A135" s="306"/>
      <c r="B135" s="300"/>
      <c r="C135" s="300">
        <f>SUM(L133)</f>
        <v>100</v>
      </c>
      <c r="D135" s="300"/>
      <c r="E135" s="300"/>
      <c r="F135" s="300">
        <v>13</v>
      </c>
      <c r="G135" s="300"/>
      <c r="H135" s="300">
        <v>18</v>
      </c>
      <c r="I135" s="300"/>
      <c r="J135" s="300">
        <v>12</v>
      </c>
      <c r="K135" s="300"/>
      <c r="L135" s="9">
        <f>SUM(F135:K135)</f>
        <v>43</v>
      </c>
    </row>
    <row r="137" spans="1:12">
      <c r="A137" s="40" t="s">
        <v>56</v>
      </c>
    </row>
  </sheetData>
  <mergeCells count="309">
    <mergeCell ref="I72:K72"/>
    <mergeCell ref="L72:L73"/>
    <mergeCell ref="D72:D75"/>
    <mergeCell ref="E102:E103"/>
    <mergeCell ref="F102:H102"/>
    <mergeCell ref="I102:K102"/>
    <mergeCell ref="L102:L103"/>
    <mergeCell ref="D102:D105"/>
    <mergeCell ref="C68:E68"/>
    <mergeCell ref="B69:E69"/>
    <mergeCell ref="C70:C75"/>
    <mergeCell ref="D70:D71"/>
    <mergeCell ref="E85:E86"/>
    <mergeCell ref="F85:H85"/>
    <mergeCell ref="I85:K85"/>
    <mergeCell ref="L85:L86"/>
    <mergeCell ref="E79:E80"/>
    <mergeCell ref="F79:H79"/>
    <mergeCell ref="I79:K79"/>
    <mergeCell ref="L79:L80"/>
    <mergeCell ref="E81:E82"/>
    <mergeCell ref="E83:E84"/>
    <mergeCell ref="F83:H83"/>
    <mergeCell ref="I81:K81"/>
    <mergeCell ref="D21:D28"/>
    <mergeCell ref="E21:E22"/>
    <mergeCell ref="I83:K83"/>
    <mergeCell ref="L83:L84"/>
    <mergeCell ref="I21:K21"/>
    <mergeCell ref="F23:H23"/>
    <mergeCell ref="I23:K23"/>
    <mergeCell ref="L21:L22"/>
    <mergeCell ref="L23:L24"/>
    <mergeCell ref="D51:D58"/>
    <mergeCell ref="E51:E52"/>
    <mergeCell ref="E53:E54"/>
    <mergeCell ref="F51:H51"/>
    <mergeCell ref="I51:K51"/>
    <mergeCell ref="F53:H53"/>
    <mergeCell ref="I53:K53"/>
    <mergeCell ref="L51:L52"/>
    <mergeCell ref="L53:L54"/>
    <mergeCell ref="F70:H70"/>
    <mergeCell ref="L44:L45"/>
    <mergeCell ref="E72:E73"/>
    <mergeCell ref="F72:H72"/>
    <mergeCell ref="L74:L75"/>
    <mergeCell ref="F81:H81"/>
    <mergeCell ref="J134:K134"/>
    <mergeCell ref="H134:I134"/>
    <mergeCell ref="F100:H100"/>
    <mergeCell ref="I100:K100"/>
    <mergeCell ref="L100:L101"/>
    <mergeCell ref="C126:E126"/>
    <mergeCell ref="C98:E98"/>
    <mergeCell ref="B99:E99"/>
    <mergeCell ref="D100:D101"/>
    <mergeCell ref="E100:E101"/>
    <mergeCell ref="C106:E106"/>
    <mergeCell ref="C107:C116"/>
    <mergeCell ref="D107:D108"/>
    <mergeCell ref="E107:E108"/>
    <mergeCell ref="B100:B126"/>
    <mergeCell ref="E113:E114"/>
    <mergeCell ref="I113:K113"/>
    <mergeCell ref="L113:L114"/>
    <mergeCell ref="E109:E110"/>
    <mergeCell ref="F109:H109"/>
    <mergeCell ref="E122:E123"/>
    <mergeCell ref="L81:L82"/>
    <mergeCell ref="I122:K122"/>
    <mergeCell ref="U1:AA1"/>
    <mergeCell ref="H1:K1"/>
    <mergeCell ref="A132:B133"/>
    <mergeCell ref="C132:G132"/>
    <mergeCell ref="H132:K132"/>
    <mergeCell ref="C133:G133"/>
    <mergeCell ref="H133:K133"/>
    <mergeCell ref="F10:H10"/>
    <mergeCell ref="I10:K10"/>
    <mergeCell ref="L10:L11"/>
    <mergeCell ref="L109:L110"/>
    <mergeCell ref="E111:E112"/>
    <mergeCell ref="F111:H111"/>
    <mergeCell ref="I111:K111"/>
    <mergeCell ref="L111:L112"/>
    <mergeCell ref="D109:D116"/>
    <mergeCell ref="E120:E121"/>
    <mergeCell ref="F120:H120"/>
    <mergeCell ref="I120:K120"/>
    <mergeCell ref="L120:L121"/>
    <mergeCell ref="I70:K70"/>
    <mergeCell ref="L70:L71"/>
    <mergeCell ref="E74:E75"/>
    <mergeCell ref="F74:H74"/>
    <mergeCell ref="I74:K74"/>
    <mergeCell ref="A134:B135"/>
    <mergeCell ref="C134:E134"/>
    <mergeCell ref="C135:E135"/>
    <mergeCell ref="B127:E127"/>
    <mergeCell ref="A128:E128"/>
    <mergeCell ref="A129:L129"/>
    <mergeCell ref="A130:B131"/>
    <mergeCell ref="C130:G130"/>
    <mergeCell ref="H130:K130"/>
    <mergeCell ref="C131:G131"/>
    <mergeCell ref="H131:K131"/>
    <mergeCell ref="A70:A127"/>
    <mergeCell ref="F107:H107"/>
    <mergeCell ref="I107:K107"/>
    <mergeCell ref="L107:L108"/>
    <mergeCell ref="E115:E116"/>
    <mergeCell ref="F115:H115"/>
    <mergeCell ref="I115:K115"/>
    <mergeCell ref="L115:L116"/>
    <mergeCell ref="C100:C105"/>
    <mergeCell ref="I109:K109"/>
    <mergeCell ref="J135:K135"/>
    <mergeCell ref="H135:I135"/>
    <mergeCell ref="F134:G134"/>
    <mergeCell ref="F135:G135"/>
    <mergeCell ref="E104:E105"/>
    <mergeCell ref="F104:H104"/>
    <mergeCell ref="I104:K104"/>
    <mergeCell ref="L104:L105"/>
    <mergeCell ref="D92:D97"/>
    <mergeCell ref="I124:K124"/>
    <mergeCell ref="L124:L125"/>
    <mergeCell ref="C117:E117"/>
    <mergeCell ref="E124:E125"/>
    <mergeCell ref="D120:D125"/>
    <mergeCell ref="E118:E119"/>
    <mergeCell ref="F118:H118"/>
    <mergeCell ref="I118:K118"/>
    <mergeCell ref="L118:L119"/>
    <mergeCell ref="C118:C125"/>
    <mergeCell ref="D118:D119"/>
    <mergeCell ref="L122:L123"/>
    <mergeCell ref="F113:H113"/>
    <mergeCell ref="F124:H124"/>
    <mergeCell ref="F122:H122"/>
    <mergeCell ref="C76:E76"/>
    <mergeCell ref="E87:E88"/>
    <mergeCell ref="F87:H87"/>
    <mergeCell ref="L90:L91"/>
    <mergeCell ref="C89:E89"/>
    <mergeCell ref="C90:C97"/>
    <mergeCell ref="D90:D91"/>
    <mergeCell ref="E90:E91"/>
    <mergeCell ref="F90:H90"/>
    <mergeCell ref="I90:K90"/>
    <mergeCell ref="E96:E97"/>
    <mergeCell ref="F96:H96"/>
    <mergeCell ref="E92:E93"/>
    <mergeCell ref="F92:H92"/>
    <mergeCell ref="I92:K92"/>
    <mergeCell ref="L92:L93"/>
    <mergeCell ref="I96:K96"/>
    <mergeCell ref="L96:L97"/>
    <mergeCell ref="E94:E95"/>
    <mergeCell ref="F94:H94"/>
    <mergeCell ref="I94:K94"/>
    <mergeCell ref="L94:L95"/>
    <mergeCell ref="I87:K87"/>
    <mergeCell ref="L87:L88"/>
    <mergeCell ref="E32:E33"/>
    <mergeCell ref="L60:L61"/>
    <mergeCell ref="E66:E67"/>
    <mergeCell ref="F66:H66"/>
    <mergeCell ref="I66:K66"/>
    <mergeCell ref="L66:L67"/>
    <mergeCell ref="C59:E59"/>
    <mergeCell ref="C60:C67"/>
    <mergeCell ref="D60:D61"/>
    <mergeCell ref="E60:E61"/>
    <mergeCell ref="F60:H60"/>
    <mergeCell ref="I60:K60"/>
    <mergeCell ref="E64:E65"/>
    <mergeCell ref="F64:H64"/>
    <mergeCell ref="I64:K64"/>
    <mergeCell ref="L64:L65"/>
    <mergeCell ref="D62:D67"/>
    <mergeCell ref="E62:E63"/>
    <mergeCell ref="F62:H62"/>
    <mergeCell ref="I62:K62"/>
    <mergeCell ref="L62:L63"/>
    <mergeCell ref="E44:E45"/>
    <mergeCell ref="F44:H44"/>
    <mergeCell ref="I44:K44"/>
    <mergeCell ref="F32:H32"/>
    <mergeCell ref="I32:K32"/>
    <mergeCell ref="D32:D35"/>
    <mergeCell ref="E55:E56"/>
    <mergeCell ref="F55:H55"/>
    <mergeCell ref="I55:K55"/>
    <mergeCell ref="L55:L56"/>
    <mergeCell ref="D49:D50"/>
    <mergeCell ref="E49:E50"/>
    <mergeCell ref="D38:D39"/>
    <mergeCell ref="E38:E39"/>
    <mergeCell ref="F38:H38"/>
    <mergeCell ref="I38:K38"/>
    <mergeCell ref="L38:L39"/>
    <mergeCell ref="E34:E35"/>
    <mergeCell ref="F34:H34"/>
    <mergeCell ref="I34:K34"/>
    <mergeCell ref="L34:L35"/>
    <mergeCell ref="L32:L33"/>
    <mergeCell ref="F49:H49"/>
    <mergeCell ref="F40:H40"/>
    <mergeCell ref="I40:K40"/>
    <mergeCell ref="L40:L41"/>
    <mergeCell ref="E46:E47"/>
    <mergeCell ref="D6:D7"/>
    <mergeCell ref="E6:E7"/>
    <mergeCell ref="F6:H6"/>
    <mergeCell ref="E8:E9"/>
    <mergeCell ref="F8:H8"/>
    <mergeCell ref="I8:K8"/>
    <mergeCell ref="L8:L9"/>
    <mergeCell ref="D8:D17"/>
    <mergeCell ref="I19:K19"/>
    <mergeCell ref="L19:L20"/>
    <mergeCell ref="I6:K6"/>
    <mergeCell ref="L6:L7"/>
    <mergeCell ref="E16:E17"/>
    <mergeCell ref="F16:H16"/>
    <mergeCell ref="I16:K16"/>
    <mergeCell ref="L16:L17"/>
    <mergeCell ref="E12:E13"/>
    <mergeCell ref="F12:H12"/>
    <mergeCell ref="I12:K12"/>
    <mergeCell ref="L12:L13"/>
    <mergeCell ref="E14:E15"/>
    <mergeCell ref="F14:H14"/>
    <mergeCell ref="I14:K14"/>
    <mergeCell ref="L14:L15"/>
    <mergeCell ref="E30:E31"/>
    <mergeCell ref="F30:H30"/>
    <mergeCell ref="I30:K30"/>
    <mergeCell ref="N1:S1"/>
    <mergeCell ref="L2:L5"/>
    <mergeCell ref="F3:H3"/>
    <mergeCell ref="I3:K3"/>
    <mergeCell ref="F4:F5"/>
    <mergeCell ref="G4:H4"/>
    <mergeCell ref="I4:I5"/>
    <mergeCell ref="J4:K4"/>
    <mergeCell ref="E10:E11"/>
    <mergeCell ref="E27:E28"/>
    <mergeCell ref="F27:H27"/>
    <mergeCell ref="I27:K27"/>
    <mergeCell ref="L27:L28"/>
    <mergeCell ref="L30:L31"/>
    <mergeCell ref="E23:E24"/>
    <mergeCell ref="F21:H21"/>
    <mergeCell ref="E25:E26"/>
    <mergeCell ref="F25:H25"/>
    <mergeCell ref="I25:K25"/>
    <mergeCell ref="L25:L26"/>
    <mergeCell ref="A1:E1"/>
    <mergeCell ref="A2:A5"/>
    <mergeCell ref="B2:B5"/>
    <mergeCell ref="C2:C5"/>
    <mergeCell ref="D2:D5"/>
    <mergeCell ref="E2:E5"/>
    <mergeCell ref="F2:H2"/>
    <mergeCell ref="I2:K2"/>
    <mergeCell ref="B6:B36"/>
    <mergeCell ref="E57:E58"/>
    <mergeCell ref="A6:A69"/>
    <mergeCell ref="C6:C17"/>
    <mergeCell ref="C18:E18"/>
    <mergeCell ref="C19:C28"/>
    <mergeCell ref="D19:D20"/>
    <mergeCell ref="E19:E20"/>
    <mergeCell ref="F19:H19"/>
    <mergeCell ref="C36:E36"/>
    <mergeCell ref="B37:E37"/>
    <mergeCell ref="E40:E41"/>
    <mergeCell ref="C48:E48"/>
    <mergeCell ref="C49:C58"/>
    <mergeCell ref="C29:E29"/>
    <mergeCell ref="C30:C35"/>
    <mergeCell ref="D30:D31"/>
    <mergeCell ref="B38:B68"/>
    <mergeCell ref="C38:C47"/>
    <mergeCell ref="D40:D47"/>
    <mergeCell ref="D77:D78"/>
    <mergeCell ref="E77:E78"/>
    <mergeCell ref="F77:H77"/>
    <mergeCell ref="I77:K77"/>
    <mergeCell ref="L77:L78"/>
    <mergeCell ref="C77:C88"/>
    <mergeCell ref="D79:D88"/>
    <mergeCell ref="F57:H57"/>
    <mergeCell ref="I57:K57"/>
    <mergeCell ref="L57:L58"/>
    <mergeCell ref="F46:H46"/>
    <mergeCell ref="I46:K46"/>
    <mergeCell ref="L46:L47"/>
    <mergeCell ref="I49:K49"/>
    <mergeCell ref="L49:L50"/>
    <mergeCell ref="E42:E43"/>
    <mergeCell ref="F42:H42"/>
    <mergeCell ref="I42:K42"/>
    <mergeCell ref="L42:L43"/>
    <mergeCell ref="E70:E71"/>
    <mergeCell ref="B70:B98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headerFooter>
    <oddHeader>&amp;C&amp;"+,굵게"&amp;20 2017~2018학년도 신구교과목대비표</oddHeader>
  </headerFooter>
  <rowBreaks count="1" manualBreakCount="1">
    <brk id="69" max="12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호텔외식조리과 한식조리,양식조리유형 교육과정구성표</vt:lpstr>
      <vt:lpstr>호텔외식조리과 한식조리,양식조리 신구교과목대비표</vt:lpstr>
      <vt:lpstr>'호텔외식조리과 한식조리,양식조리 신구교과목대비표'!Print_Area</vt:lpstr>
      <vt:lpstr>'호텔외식조리과 한식조리,양식조리유형 교육과정구성표'!Print_Area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이동근</cp:lastModifiedBy>
  <cp:lastPrinted>2016-06-13T07:31:34Z</cp:lastPrinted>
  <dcterms:created xsi:type="dcterms:W3CDTF">2015-01-27T09:59:54Z</dcterms:created>
  <dcterms:modified xsi:type="dcterms:W3CDTF">2017-01-24T05:30:39Z</dcterms:modified>
</cp:coreProperties>
</file>