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2135" activeTab="1"/>
  </bookViews>
  <sheets>
    <sheet name="호텔외식조리과 신구교과목대비표" sheetId="37" r:id="rId1"/>
    <sheet name="호텔외식조리과 교육과정구성표" sheetId="9" r:id="rId2"/>
    <sheet name="호텔외식조리과 교육과정 변경 현황" sheetId="26" r:id="rId3"/>
    <sheet name="호텔외식조리과" sheetId="36" r:id="rId4"/>
  </sheets>
  <definedNames>
    <definedName name="_xlnm.Print_Titles" localSheetId="0">'호텔외식조리과 신구교과목대비표'!$2:$5</definedName>
  </definedNames>
  <calcPr calcId="152511"/>
</workbook>
</file>

<file path=xl/calcChain.xml><?xml version="1.0" encoding="utf-8"?>
<calcChain xmlns="http://schemas.openxmlformats.org/spreadsheetml/2006/main">
  <c r="L30" i="36" l="1"/>
  <c r="K30" i="36"/>
  <c r="J30" i="36"/>
  <c r="J121" i="37"/>
  <c r="F12" i="37" l="1"/>
  <c r="G12" i="37"/>
  <c r="H12" i="37"/>
  <c r="H34" i="37" s="1"/>
  <c r="I12" i="37"/>
  <c r="J12" i="37"/>
  <c r="K12" i="37"/>
  <c r="F33" i="37"/>
  <c r="F34" i="37" s="1"/>
  <c r="G33" i="37"/>
  <c r="H33" i="37"/>
  <c r="I33" i="37"/>
  <c r="I34" i="37" s="1"/>
  <c r="J33" i="37"/>
  <c r="J34" i="37" s="1"/>
  <c r="K33" i="37"/>
  <c r="F41" i="37"/>
  <c r="G41" i="37"/>
  <c r="H41" i="37"/>
  <c r="I41" i="37"/>
  <c r="J41" i="37"/>
  <c r="K41" i="37"/>
  <c r="F62" i="37"/>
  <c r="F63" i="37" s="1"/>
  <c r="G62" i="37"/>
  <c r="H62" i="37"/>
  <c r="I62" i="37"/>
  <c r="I63" i="37" s="1"/>
  <c r="J62" i="37"/>
  <c r="J63" i="37" s="1"/>
  <c r="K62" i="37"/>
  <c r="F70" i="37"/>
  <c r="G70" i="37"/>
  <c r="G90" i="37" s="1"/>
  <c r="H70" i="37"/>
  <c r="I70" i="37"/>
  <c r="J70" i="37"/>
  <c r="K70" i="37"/>
  <c r="F89" i="37"/>
  <c r="G89" i="37"/>
  <c r="H89" i="37"/>
  <c r="I89" i="37"/>
  <c r="I90" i="37" s="1"/>
  <c r="J89" i="37"/>
  <c r="J90" i="37" s="1"/>
  <c r="K89" i="37"/>
  <c r="F97" i="37"/>
  <c r="G97" i="37"/>
  <c r="G117" i="37" s="1"/>
  <c r="H97" i="37"/>
  <c r="I97" i="37"/>
  <c r="J97" i="37"/>
  <c r="K97" i="37"/>
  <c r="F116" i="37"/>
  <c r="F117" i="37" s="1"/>
  <c r="G116" i="37"/>
  <c r="H116" i="37"/>
  <c r="I116" i="37"/>
  <c r="I117" i="37" s="1"/>
  <c r="J116" i="37"/>
  <c r="J117" i="37" s="1"/>
  <c r="K116" i="37"/>
  <c r="C121" i="37"/>
  <c r="F121" i="37"/>
  <c r="H121" i="37"/>
  <c r="C123" i="37"/>
  <c r="I123" i="37" s="1"/>
  <c r="G63" i="37" l="1"/>
  <c r="G34" i="37"/>
  <c r="G118" i="37" s="1"/>
  <c r="H117" i="37"/>
  <c r="H63" i="37"/>
  <c r="F90" i="37"/>
  <c r="H90" i="37"/>
  <c r="H118" i="37" s="1"/>
  <c r="L121" i="37"/>
  <c r="L123" i="37" s="1"/>
  <c r="F118" i="37"/>
  <c r="I118" i="37"/>
  <c r="K117" i="37"/>
  <c r="K90" i="37"/>
  <c r="K63" i="37"/>
  <c r="K34" i="37"/>
  <c r="J118" i="37"/>
  <c r="K118" i="37" l="1"/>
  <c r="K31" i="36"/>
  <c r="J31" i="36"/>
  <c r="F30" i="36"/>
  <c r="E30" i="36"/>
  <c r="D30" i="36"/>
  <c r="D31" i="36" s="1"/>
  <c r="L20" i="36"/>
  <c r="K20" i="36"/>
  <c r="J20" i="36"/>
  <c r="F20" i="36"/>
  <c r="E20" i="36"/>
  <c r="D20" i="36"/>
  <c r="L17" i="36"/>
  <c r="K17" i="36"/>
  <c r="J17" i="36"/>
  <c r="F17" i="36"/>
  <c r="E17" i="36"/>
  <c r="D17" i="36"/>
  <c r="L9" i="36"/>
  <c r="K9" i="36"/>
  <c r="J9" i="36"/>
  <c r="F9" i="36"/>
  <c r="E9" i="36"/>
  <c r="D34" i="36" s="1"/>
  <c r="D9" i="36"/>
  <c r="G34" i="36" l="1"/>
  <c r="F34" i="36" s="1"/>
  <c r="L18" i="36"/>
  <c r="D18" i="36"/>
  <c r="F18" i="36"/>
  <c r="J18" i="36"/>
  <c r="C36" i="36"/>
  <c r="E31" i="36"/>
  <c r="L31" i="36"/>
  <c r="K18" i="36"/>
  <c r="D36" i="36"/>
  <c r="H34" i="36"/>
  <c r="F31" i="36"/>
  <c r="C34" i="36"/>
  <c r="B37" i="36" s="1"/>
  <c r="G36" i="36"/>
  <c r="E18" i="36"/>
  <c r="H36" i="36" l="1"/>
  <c r="F36" i="36"/>
  <c r="D37" i="36"/>
  <c r="Q53" i="9" l="1"/>
  <c r="R53" i="9"/>
  <c r="S53" i="9"/>
  <c r="Q54" i="9"/>
  <c r="R54" i="9"/>
  <c r="S54" i="9"/>
  <c r="Q55" i="9"/>
  <c r="R55" i="9"/>
  <c r="S55" i="9"/>
  <c r="S52" i="9"/>
  <c r="R52" i="9"/>
  <c r="Q52" i="9"/>
  <c r="Q12" i="9"/>
  <c r="R12" i="9"/>
  <c r="S12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Q43" i="9"/>
  <c r="R43" i="9"/>
  <c r="S43" i="9"/>
  <c r="Q44" i="9"/>
  <c r="R44" i="9"/>
  <c r="S44" i="9"/>
  <c r="Q45" i="9"/>
  <c r="R45" i="9"/>
  <c r="S45" i="9"/>
  <c r="Q46" i="9"/>
  <c r="R46" i="9"/>
  <c r="S46" i="9"/>
  <c r="Q47" i="9"/>
  <c r="R47" i="9"/>
  <c r="S47" i="9"/>
  <c r="Q48" i="9"/>
  <c r="R48" i="9"/>
  <c r="S48" i="9"/>
  <c r="Q49" i="9"/>
  <c r="R49" i="9"/>
  <c r="S49" i="9"/>
  <c r="Q50" i="9"/>
  <c r="R50" i="9"/>
  <c r="S50" i="9"/>
  <c r="S11" i="9"/>
  <c r="R11" i="9"/>
  <c r="Q11" i="9"/>
  <c r="R5" i="9"/>
  <c r="S5" i="9"/>
  <c r="R6" i="9"/>
  <c r="S6" i="9"/>
  <c r="R7" i="9"/>
  <c r="S7" i="9"/>
  <c r="R8" i="9"/>
  <c r="S8" i="9"/>
  <c r="R9" i="9"/>
  <c r="S9" i="9"/>
  <c r="Q6" i="9"/>
  <c r="Q7" i="9"/>
  <c r="Q8" i="9"/>
  <c r="Q9" i="9"/>
  <c r="Q5" i="9"/>
  <c r="F51" i="9"/>
  <c r="G51" i="9"/>
  <c r="H51" i="9"/>
  <c r="I51" i="9"/>
  <c r="J51" i="9"/>
  <c r="K51" i="9"/>
  <c r="L51" i="9"/>
  <c r="M51" i="9"/>
  <c r="M57" i="9" s="1"/>
  <c r="N51" i="9"/>
  <c r="O51" i="9"/>
  <c r="P51" i="9"/>
  <c r="F56" i="9"/>
  <c r="R56" i="9" s="1"/>
  <c r="G56" i="9"/>
  <c r="H56" i="9"/>
  <c r="I56" i="9"/>
  <c r="J56" i="9"/>
  <c r="K56" i="9"/>
  <c r="L56" i="9"/>
  <c r="M56" i="9"/>
  <c r="N56" i="9"/>
  <c r="O56" i="9"/>
  <c r="P56" i="9"/>
  <c r="E56" i="9"/>
  <c r="H10" i="9"/>
  <c r="I10" i="9"/>
  <c r="J10" i="9"/>
  <c r="K10" i="9"/>
  <c r="E10" i="9"/>
  <c r="E57" i="9" s="1"/>
  <c r="E51" i="9"/>
  <c r="F10" i="9"/>
  <c r="G10" i="9"/>
  <c r="L10" i="9"/>
  <c r="M10" i="9"/>
  <c r="N10" i="9"/>
  <c r="O10" i="9"/>
  <c r="P10" i="9"/>
  <c r="I57" i="9" l="1"/>
  <c r="Q56" i="9"/>
  <c r="P57" i="9"/>
  <c r="S56" i="9"/>
  <c r="N57" i="9"/>
  <c r="J57" i="9"/>
  <c r="F57" i="9"/>
  <c r="L57" i="9"/>
  <c r="H57" i="9"/>
  <c r="O57" i="9"/>
  <c r="K57" i="9"/>
  <c r="G57" i="9"/>
  <c r="S10" i="9"/>
  <c r="R10" i="9"/>
  <c r="R51" i="9"/>
  <c r="R57" i="9" s="1"/>
  <c r="Q51" i="9"/>
  <c r="Q57" i="9" s="1"/>
  <c r="S51" i="9"/>
  <c r="Q10" i="9"/>
  <c r="S57" i="9" l="1"/>
</calcChain>
</file>

<file path=xl/sharedStrings.xml><?xml version="1.0" encoding="utf-8"?>
<sst xmlns="http://schemas.openxmlformats.org/spreadsheetml/2006/main" count="470" uniqueCount="297">
  <si>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</si>
  <si>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</si>
  <si>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</si>
  <si>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</si>
  <si>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</si>
  <si>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</si>
  <si>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</si>
  <si>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</si>
  <si>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</si>
  <si>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</si>
  <si>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이론</t>
    <phoneticPr fontId="3" type="noConversion"/>
  </si>
  <si>
    <t>교양</t>
    <phoneticPr fontId="3" type="noConversion"/>
  </si>
  <si>
    <t>교양 계</t>
    <phoneticPr fontId="3" type="noConversion"/>
  </si>
  <si>
    <t>전공</t>
    <phoneticPr fontId="3" type="noConversion"/>
  </si>
  <si>
    <t>전공
기초</t>
    <phoneticPr fontId="3" type="noConversion"/>
  </si>
  <si>
    <t>전공
심화</t>
    <phoneticPr fontId="3" type="noConversion"/>
  </si>
  <si>
    <t>전공
응용</t>
    <phoneticPr fontId="3" type="noConversion"/>
  </si>
  <si>
    <t>전공 계</t>
    <phoneticPr fontId="3" type="noConversion"/>
  </si>
  <si>
    <t>교직 계</t>
    <phoneticPr fontId="3" type="noConversion"/>
  </si>
  <si>
    <t>학점</t>
    <phoneticPr fontId="3" type="noConversion"/>
  </si>
  <si>
    <t>실습</t>
    <phoneticPr fontId="3" type="noConversion"/>
  </si>
  <si>
    <t>학과(계열)/전공명: 호텔외식조리과</t>
    <phoneticPr fontId="3" type="noConversion"/>
  </si>
  <si>
    <t>호텔경영론</t>
    <phoneticPr fontId="3" type="noConversion"/>
  </si>
  <si>
    <t>호텔외식산업론</t>
    <phoneticPr fontId="3" type="noConversion"/>
  </si>
  <si>
    <t>영양학</t>
    <phoneticPr fontId="3" type="noConversion"/>
  </si>
  <si>
    <t>조리이론</t>
    <phoneticPr fontId="3" type="noConversion"/>
  </si>
  <si>
    <t>식품학</t>
    <phoneticPr fontId="3" type="noConversion"/>
  </si>
  <si>
    <t>한국문화사</t>
    <phoneticPr fontId="3" type="noConversion"/>
  </si>
  <si>
    <t>대학생활 II</t>
    <phoneticPr fontId="3" type="noConversion"/>
  </si>
  <si>
    <t>과(계열)명
/
전공명</t>
    <phoneticPr fontId="13" type="noConversion"/>
  </si>
  <si>
    <t>변 경 사 항</t>
  </si>
  <si>
    <t>비 고</t>
  </si>
  <si>
    <t>학점</t>
  </si>
  <si>
    <t>이론</t>
  </si>
  <si>
    <t>실습</t>
  </si>
  <si>
    <t>호텔외식조리</t>
    <phoneticPr fontId="13" type="noConversion"/>
  </si>
  <si>
    <t>시수변경</t>
    <phoneticPr fontId="3" type="noConversion"/>
  </si>
  <si>
    <t>영어기초 I</t>
    <phoneticPr fontId="3" type="noConversion"/>
  </si>
  <si>
    <t>영어기초 II</t>
    <phoneticPr fontId="3" type="noConversion"/>
  </si>
  <si>
    <t>변경 전(2012~2013)</t>
    <phoneticPr fontId="13" type="noConversion"/>
  </si>
  <si>
    <t>변경 후(2013~2014)</t>
    <phoneticPr fontId="13" type="noConversion"/>
  </si>
  <si>
    <t>2013~2014학년도 교육과정 변경 현황</t>
    <phoneticPr fontId="13" type="noConversion"/>
  </si>
  <si>
    <t>한식조리실습</t>
    <phoneticPr fontId="3" type="noConversion"/>
  </si>
  <si>
    <t>한식조리실습 I</t>
    <phoneticPr fontId="3" type="noConversion"/>
  </si>
  <si>
    <t>바리스타 소믈리에 실습</t>
    <phoneticPr fontId="3" type="noConversion"/>
  </si>
  <si>
    <t>외식산업 창업 및 경영</t>
    <phoneticPr fontId="3" type="noConversion"/>
  </si>
  <si>
    <t>연회실무실습</t>
    <phoneticPr fontId="3" type="noConversion"/>
  </si>
  <si>
    <t>궁중요리실습</t>
    <phoneticPr fontId="3" type="noConversion"/>
  </si>
  <si>
    <t>프랑스 이태리 조리실습</t>
    <phoneticPr fontId="3" type="noConversion"/>
  </si>
  <si>
    <t>한식조리실습 II</t>
    <phoneticPr fontId="3" type="noConversion"/>
  </si>
  <si>
    <t>바리스타 실습</t>
    <phoneticPr fontId="3" type="noConversion"/>
  </si>
  <si>
    <t>교과목 폐지</t>
    <phoneticPr fontId="13" type="noConversion"/>
  </si>
  <si>
    <t>교과목 개설</t>
    <phoneticPr fontId="3" type="noConversion"/>
  </si>
  <si>
    <t>양식조리실습 I ★</t>
    <phoneticPr fontId="3" type="noConversion"/>
  </si>
  <si>
    <t>기초조리실습 ★</t>
    <phoneticPr fontId="3" type="noConversion"/>
  </si>
  <si>
    <t>한식조리실습 I ★</t>
    <phoneticPr fontId="3" type="noConversion"/>
  </si>
  <si>
    <t>호텔실무영어 ★</t>
    <phoneticPr fontId="3" type="noConversion"/>
  </si>
  <si>
    <t>메뉴관리론 ★</t>
    <phoneticPr fontId="3" type="noConversion"/>
  </si>
  <si>
    <t>식생활과문화 ★</t>
    <phoneticPr fontId="3" type="noConversion"/>
  </si>
  <si>
    <t>음료칵테일실습 ★</t>
    <phoneticPr fontId="3" type="noConversion"/>
  </si>
  <si>
    <t>프랑스 이태리 조리실습 ★</t>
    <phoneticPr fontId="3" type="noConversion"/>
  </si>
  <si>
    <t>일식조리실습 ★</t>
    <phoneticPr fontId="3" type="noConversion"/>
  </si>
  <si>
    <t>조리용어해설 ★</t>
    <phoneticPr fontId="3" type="noConversion"/>
  </si>
  <si>
    <t>주방관리론 ★</t>
    <phoneticPr fontId="3" type="noConversion"/>
  </si>
  <si>
    <t>제과제빵실습 ★</t>
    <phoneticPr fontId="3" type="noConversion"/>
  </si>
  <si>
    <t>중식조리실습 ★</t>
    <phoneticPr fontId="3" type="noConversion"/>
  </si>
  <si>
    <t>한식조리실습 II ★</t>
    <phoneticPr fontId="3" type="noConversion"/>
  </si>
  <si>
    <t>디저트실습 ★</t>
    <phoneticPr fontId="3" type="noConversion"/>
  </si>
  <si>
    <t>양식조리실습 II ★</t>
    <phoneticPr fontId="3" type="noConversion"/>
  </si>
  <si>
    <t>바리스타 실습 ★</t>
    <phoneticPr fontId="3" type="noConversion"/>
  </si>
  <si>
    <t>현장실습 I ★</t>
    <phoneticPr fontId="3" type="noConversion"/>
  </si>
  <si>
    <t>식재료 구매론 ★</t>
    <phoneticPr fontId="3" type="noConversion"/>
  </si>
  <si>
    <t>졸업작품</t>
    <phoneticPr fontId="3" type="noConversion"/>
  </si>
  <si>
    <t xml:space="preserve">푸드코디네이션 </t>
    <phoneticPr fontId="3" type="noConversion"/>
  </si>
  <si>
    <t>현장실습 II ★</t>
    <phoneticPr fontId="3" type="noConversion"/>
  </si>
  <si>
    <t>외식창업경영</t>
    <phoneticPr fontId="3" type="noConversion"/>
  </si>
  <si>
    <t>외식창업경영 ★</t>
    <phoneticPr fontId="3" type="noConversion"/>
  </si>
  <si>
    <t>2013~2014학년도 교육과정</t>
    <phoneticPr fontId="11" type="noConversion"/>
  </si>
  <si>
    <t>학과 : 호텔외식조리과(자연과학계열)</t>
    <phoneticPr fontId="11" type="noConversion"/>
  </si>
  <si>
    <t>★산업체직무형교과목</t>
  </si>
  <si>
    <t>학년</t>
    <phoneticPr fontId="11" type="noConversion"/>
  </si>
  <si>
    <t>이수구분</t>
    <phoneticPr fontId="11" type="noConversion"/>
  </si>
  <si>
    <t>1학기</t>
    <phoneticPr fontId="11" type="noConversion"/>
  </si>
  <si>
    <t>2학기</t>
    <phoneticPr fontId="11" type="noConversion"/>
  </si>
  <si>
    <t>교과목명</t>
    <phoneticPr fontId="11" type="noConversion"/>
  </si>
  <si>
    <t>학점</t>
    <phoneticPr fontId="11" type="noConversion"/>
  </si>
  <si>
    <t>이론</t>
    <phoneticPr fontId="11" type="noConversion"/>
  </si>
  <si>
    <t>실습</t>
    <phoneticPr fontId="11" type="noConversion"/>
  </si>
  <si>
    <t>비고</t>
    <phoneticPr fontId="11" type="noConversion"/>
  </si>
  <si>
    <t>교과목명</t>
    <phoneticPr fontId="11" type="noConversion"/>
  </si>
  <si>
    <t>실습</t>
    <phoneticPr fontId="11" type="noConversion"/>
  </si>
  <si>
    <t>비고</t>
    <phoneticPr fontId="11" type="noConversion"/>
  </si>
  <si>
    <t>1학년</t>
    <phoneticPr fontId="11" type="noConversion"/>
  </si>
  <si>
    <t>교필</t>
    <phoneticPr fontId="11" type="noConversion"/>
  </si>
  <si>
    <t>대학생활 I</t>
  </si>
  <si>
    <t>대학생활 II</t>
  </si>
  <si>
    <t>교양</t>
    <phoneticPr fontId="11" type="noConversion"/>
  </si>
  <si>
    <t>영어기초 I</t>
  </si>
  <si>
    <t>교양</t>
    <phoneticPr fontId="11" type="noConversion"/>
  </si>
  <si>
    <t>영어기초 II</t>
  </si>
  <si>
    <t>한국문화사</t>
  </si>
  <si>
    <t>교양소계</t>
    <phoneticPr fontId="11" type="noConversion"/>
  </si>
  <si>
    <t>전기</t>
    <phoneticPr fontId="11" type="noConversion"/>
  </si>
  <si>
    <t>기존과목
1200010</t>
    <phoneticPr fontId="11" type="noConversion"/>
  </si>
  <si>
    <t>전심</t>
    <phoneticPr fontId="11" type="noConversion"/>
  </si>
  <si>
    <t>기존과목
1000022</t>
    <phoneticPr fontId="11" type="noConversion"/>
  </si>
  <si>
    <t>기존과목
1100025</t>
    <phoneticPr fontId="11" type="noConversion"/>
  </si>
  <si>
    <t>기존과목
1100173</t>
    <phoneticPr fontId="11" type="noConversion"/>
  </si>
  <si>
    <t>과목명 변경
전)한식조리실습</t>
    <phoneticPr fontId="11" type="noConversion"/>
  </si>
  <si>
    <t>기존과목
0900508</t>
    <phoneticPr fontId="11" type="noConversion"/>
  </si>
  <si>
    <t>전기</t>
    <phoneticPr fontId="11" type="noConversion"/>
  </si>
  <si>
    <t>호텔경영론</t>
  </si>
  <si>
    <t>기존과목
0702346</t>
    <phoneticPr fontId="11" type="noConversion"/>
  </si>
  <si>
    <t>전심</t>
    <phoneticPr fontId="11" type="noConversion"/>
  </si>
  <si>
    <t>조리이론</t>
  </si>
  <si>
    <t>기존과목
1100174</t>
    <phoneticPr fontId="11" type="noConversion"/>
  </si>
  <si>
    <t>전기</t>
    <phoneticPr fontId="11" type="noConversion"/>
  </si>
  <si>
    <t>기존과목
0702351</t>
    <phoneticPr fontId="11" type="noConversion"/>
  </si>
  <si>
    <t>전응</t>
    <phoneticPr fontId="11" type="noConversion"/>
  </si>
  <si>
    <t>신규개설</t>
    <phoneticPr fontId="11" type="noConversion"/>
  </si>
  <si>
    <t>전기</t>
    <phoneticPr fontId="11" type="noConversion"/>
  </si>
  <si>
    <t>호텔외식산업론</t>
  </si>
  <si>
    <t>기존과목
1000065</t>
    <phoneticPr fontId="11" type="noConversion"/>
  </si>
  <si>
    <t>기존과목
1200083</t>
    <phoneticPr fontId="11" type="noConversion"/>
  </si>
  <si>
    <t>영양학</t>
  </si>
  <si>
    <t>기존과목
090054</t>
    <phoneticPr fontId="11" type="noConversion"/>
  </si>
  <si>
    <t>기존과목
1100026</t>
    <phoneticPr fontId="11" type="noConversion"/>
  </si>
  <si>
    <t>전공소계</t>
  </si>
  <si>
    <t>총계</t>
  </si>
  <si>
    <t>2학년</t>
    <phoneticPr fontId="11" type="noConversion"/>
  </si>
  <si>
    <t>교양소계</t>
    <phoneticPr fontId="11" type="noConversion"/>
  </si>
  <si>
    <t>신규개설</t>
    <phoneticPr fontId="11" type="noConversion"/>
  </si>
  <si>
    <t>전심</t>
    <phoneticPr fontId="11" type="noConversion"/>
  </si>
  <si>
    <t>기존과목
1100027</t>
    <phoneticPr fontId="11" type="noConversion"/>
  </si>
  <si>
    <t>기존과목
1000028</t>
    <phoneticPr fontId="11" type="noConversion"/>
  </si>
  <si>
    <t>교과목변경
전) 외식산업 창업 및 경영</t>
    <phoneticPr fontId="11" type="noConversion"/>
  </si>
  <si>
    <t>기존과목
1000032</t>
    <phoneticPr fontId="11" type="noConversion"/>
  </si>
  <si>
    <t>기존과목
1000018</t>
    <phoneticPr fontId="11" type="noConversion"/>
  </si>
  <si>
    <t>기존과목
1100198</t>
    <phoneticPr fontId="11" type="noConversion"/>
  </si>
  <si>
    <t>기존과목
1200085</t>
    <phoneticPr fontId="11" type="noConversion"/>
  </si>
  <si>
    <t>과목명 변경
전)제과제빵실습1</t>
    <phoneticPr fontId="11" type="noConversion"/>
  </si>
  <si>
    <t>졸업작품</t>
  </si>
  <si>
    <t>기존과목
0701885</t>
    <phoneticPr fontId="11" type="noConversion"/>
  </si>
  <si>
    <t>신규개설</t>
    <phoneticPr fontId="11" type="noConversion"/>
  </si>
  <si>
    <t>전응</t>
    <phoneticPr fontId="11" type="noConversion"/>
  </si>
  <si>
    <t>푸드코디네이션</t>
  </si>
  <si>
    <t>기존과목
1000035</t>
    <phoneticPr fontId="11" type="noConversion"/>
  </si>
  <si>
    <t>기존과목
1100199</t>
    <phoneticPr fontId="11" type="noConversion"/>
  </si>
  <si>
    <t>기존과목
1100200</t>
    <phoneticPr fontId="11" type="noConversion"/>
  </si>
  <si>
    <t>총
계</t>
  </si>
  <si>
    <t>이론시수</t>
  </si>
  <si>
    <t>비율</t>
  </si>
  <si>
    <t>실습시수</t>
  </si>
  <si>
    <t xml:space="preserve">
◆ 교과목폐지
    - 연회실무실습, 궁중요리실습</t>
    <phoneticPr fontId="11" type="noConversion"/>
  </si>
  <si>
    <t>없음</t>
    <phoneticPr fontId="11" type="noConversion"/>
  </si>
  <si>
    <t>전공</t>
  </si>
  <si>
    <t>총학점</t>
  </si>
  <si>
    <t>총시수</t>
  </si>
  <si>
    <t>전체 교과목 수</t>
    <phoneticPr fontId="3" type="noConversion"/>
  </si>
  <si>
    <t>산업체 직무형 교과목 수</t>
    <phoneticPr fontId="3" type="noConversion"/>
  </si>
  <si>
    <t>총 개설학점</t>
    <phoneticPr fontId="3" type="noConversion"/>
  </si>
  <si>
    <t>교양.교직 개설학점 계</t>
    <phoneticPr fontId="3" type="noConversion"/>
  </si>
  <si>
    <t>교직 개설학점</t>
    <phoneticPr fontId="3" type="noConversion"/>
  </si>
  <si>
    <t>교양 개설학점</t>
    <phoneticPr fontId="3" type="noConversion"/>
  </si>
  <si>
    <t>교양학점</t>
    <phoneticPr fontId="3" type="noConversion"/>
  </si>
  <si>
    <t>전공 개설학점 계</t>
    <phoneticPr fontId="3" type="noConversion"/>
  </si>
  <si>
    <t>전공응용 개설학점</t>
    <phoneticPr fontId="3" type="noConversion"/>
  </si>
  <si>
    <t>전공심화 개설학점</t>
    <phoneticPr fontId="3" type="noConversion"/>
  </si>
  <si>
    <t>전공기초 개설학점</t>
    <phoneticPr fontId="3" type="noConversion"/>
  </si>
  <si>
    <t>전공학점</t>
    <phoneticPr fontId="3" type="noConversion"/>
  </si>
  <si>
    <t>2013~2014 학년도 교육과정</t>
    <phoneticPr fontId="3" type="noConversion"/>
  </si>
  <si>
    <t>총계</t>
    <phoneticPr fontId="3" type="noConversion"/>
  </si>
  <si>
    <t>학기 계</t>
    <phoneticPr fontId="3" type="noConversion"/>
  </si>
  <si>
    <t>전공 계</t>
    <phoneticPr fontId="3" type="noConversion"/>
  </si>
  <si>
    <t>응용</t>
    <phoneticPr fontId="3" type="noConversion"/>
  </si>
  <si>
    <t>졸업작품</t>
    <phoneticPr fontId="3" type="noConversion"/>
  </si>
  <si>
    <t>푸드코디네이션</t>
    <phoneticPr fontId="3" type="noConversion"/>
  </si>
  <si>
    <t>식재료 구매론</t>
    <phoneticPr fontId="3" type="noConversion"/>
  </si>
  <si>
    <t>현장실습 II</t>
    <phoneticPr fontId="3" type="noConversion"/>
  </si>
  <si>
    <t>식품학</t>
    <phoneticPr fontId="3" type="noConversion"/>
  </si>
  <si>
    <t>심화</t>
    <phoneticPr fontId="3" type="noConversion"/>
  </si>
  <si>
    <t>중식조리실습</t>
    <phoneticPr fontId="3" type="noConversion"/>
  </si>
  <si>
    <t>교과목 변경</t>
    <phoneticPr fontId="3" type="noConversion"/>
  </si>
  <si>
    <t>외식 창업 경영</t>
    <phoneticPr fontId="3" type="noConversion"/>
  </si>
  <si>
    <t>외식산업 창업 및 경영</t>
    <phoneticPr fontId="3" type="noConversion"/>
  </si>
  <si>
    <t>기초</t>
    <phoneticPr fontId="3" type="noConversion"/>
  </si>
  <si>
    <t>전공</t>
    <phoneticPr fontId="3" type="noConversion"/>
  </si>
  <si>
    <t>교직 계</t>
    <phoneticPr fontId="3" type="noConversion"/>
  </si>
  <si>
    <t>교양
및
교직</t>
    <phoneticPr fontId="3" type="noConversion"/>
  </si>
  <si>
    <t>프랑스 이태리 조리실습</t>
    <phoneticPr fontId="3" type="noConversion"/>
  </si>
  <si>
    <t>현장실습 I</t>
    <phoneticPr fontId="3" type="noConversion"/>
  </si>
  <si>
    <t>바리스타 실습</t>
    <phoneticPr fontId="3" type="noConversion"/>
  </si>
  <si>
    <t>바리스타, 소믈리에 실습</t>
    <phoneticPr fontId="3" type="noConversion"/>
  </si>
  <si>
    <t>교과목 폐지</t>
    <phoneticPr fontId="3" type="noConversion"/>
  </si>
  <si>
    <t>연회실무실습</t>
    <phoneticPr fontId="3" type="noConversion"/>
  </si>
  <si>
    <t>일식조리실습</t>
    <phoneticPr fontId="3" type="noConversion"/>
  </si>
  <si>
    <t>제과제빵실습</t>
    <phoneticPr fontId="3" type="noConversion"/>
  </si>
  <si>
    <t>조리용어해설</t>
    <phoneticPr fontId="3" type="noConversion"/>
  </si>
  <si>
    <t>주방관리론</t>
    <phoneticPr fontId="3" type="noConversion"/>
  </si>
  <si>
    <t>교직</t>
    <phoneticPr fontId="3" type="noConversion"/>
  </si>
  <si>
    <t>한식조리실습 II</t>
    <phoneticPr fontId="3" type="noConversion"/>
  </si>
  <si>
    <t>디저트실습</t>
    <phoneticPr fontId="3" type="noConversion"/>
  </si>
  <si>
    <t>양식조리실습II</t>
    <phoneticPr fontId="3" type="noConversion"/>
  </si>
  <si>
    <t>궁중요리실습</t>
    <phoneticPr fontId="3" type="noConversion"/>
  </si>
  <si>
    <t>음료칵테일실습</t>
    <phoneticPr fontId="3" type="noConversion"/>
  </si>
  <si>
    <t>조리이론</t>
    <phoneticPr fontId="3" type="noConversion"/>
  </si>
  <si>
    <t>메뉴관리론</t>
    <phoneticPr fontId="3" type="noConversion"/>
  </si>
  <si>
    <t>식생활과문화</t>
    <phoneticPr fontId="3" type="noConversion"/>
  </si>
  <si>
    <t>교양 계</t>
    <phoneticPr fontId="3" type="noConversion"/>
  </si>
  <si>
    <t>영어기초 II</t>
    <phoneticPr fontId="3" type="noConversion"/>
  </si>
  <si>
    <t>영어기초</t>
    <phoneticPr fontId="3" type="noConversion"/>
  </si>
  <si>
    <t>대학생활 II</t>
    <phoneticPr fontId="3" type="noConversion"/>
  </si>
  <si>
    <t>교양</t>
    <phoneticPr fontId="3" type="noConversion"/>
  </si>
  <si>
    <t>영양학</t>
    <phoneticPr fontId="3" type="noConversion"/>
  </si>
  <si>
    <t>호텔외식산업론</t>
    <phoneticPr fontId="3" type="noConversion"/>
  </si>
  <si>
    <t>한식조리실습 I</t>
    <phoneticPr fontId="3" type="noConversion"/>
  </si>
  <si>
    <t>한식조리실습</t>
    <phoneticPr fontId="3" type="noConversion"/>
  </si>
  <si>
    <t>호텔실무영어</t>
    <phoneticPr fontId="3" type="noConversion"/>
  </si>
  <si>
    <t>양식조리실습 I</t>
    <phoneticPr fontId="3" type="noConversion"/>
  </si>
  <si>
    <t>기초조리실습</t>
    <phoneticPr fontId="3" type="noConversion"/>
  </si>
  <si>
    <t>호텔경영론</t>
    <phoneticPr fontId="3" type="noConversion"/>
  </si>
  <si>
    <t>한국문화사</t>
    <phoneticPr fontId="3" type="noConversion"/>
  </si>
  <si>
    <t>영어기초 I</t>
    <phoneticPr fontId="3" type="noConversion"/>
  </si>
  <si>
    <t>생활속의 경제</t>
    <phoneticPr fontId="3" type="noConversion"/>
  </si>
  <si>
    <t>대학생활 I</t>
    <phoneticPr fontId="3" type="noConversion"/>
  </si>
  <si>
    <t>실습</t>
    <phoneticPr fontId="3" type="noConversion"/>
  </si>
  <si>
    <t>이론</t>
    <phoneticPr fontId="3" type="noConversion"/>
  </si>
  <si>
    <t>시간</t>
    <phoneticPr fontId="3" type="noConversion"/>
  </si>
  <si>
    <t>학점</t>
    <phoneticPr fontId="3" type="noConversion"/>
  </si>
  <si>
    <t>교과목명</t>
    <phoneticPr fontId="3" type="noConversion"/>
  </si>
  <si>
    <t>비고</t>
    <phoneticPr fontId="3" type="noConversion"/>
  </si>
  <si>
    <t>2013~2014학년도 교육과정</t>
    <phoneticPr fontId="3" type="noConversion"/>
  </si>
  <si>
    <t>2012~2013학년도 교육과정</t>
    <phoneticPr fontId="3" type="noConversion"/>
  </si>
  <si>
    <t>교과목코드</t>
    <phoneticPr fontId="3" type="noConversion"/>
  </si>
  <si>
    <t>과목
구분</t>
    <phoneticPr fontId="3" type="noConversion"/>
  </si>
  <si>
    <t>이수
구분</t>
    <phoneticPr fontId="3" type="noConversion"/>
  </si>
  <si>
    <t>학기</t>
    <phoneticPr fontId="3" type="noConversion"/>
  </si>
  <si>
    <t>학년</t>
    <phoneticPr fontId="3" type="noConversion"/>
  </si>
  <si>
    <t>학과/전공 : 호텔외식조리</t>
    <phoneticPr fontId="3" type="noConversion"/>
  </si>
  <si>
    <t>교과목 변경, 시수변경</t>
    <phoneticPr fontId="3" type="noConversion"/>
  </si>
  <si>
    <t>시수변경</t>
    <phoneticPr fontId="3" type="noConversion"/>
  </si>
  <si>
    <t>교과목 개설, 시수변경</t>
    <phoneticPr fontId="3" type="noConversion"/>
  </si>
  <si>
    <t>교과목 변경, 시수변경</t>
    <phoneticPr fontId="3" type="noConversion"/>
  </si>
  <si>
    <t>교과목 개설, 시수변경</t>
    <phoneticPr fontId="3" type="noConversion"/>
  </si>
  <si>
    <t>전체교과목 : 35 (산업체직무형교과목 : 23)</t>
    <phoneticPr fontId="11" type="noConversion"/>
  </si>
  <si>
    <t>기초조리실습★</t>
    <phoneticPr fontId="3" type="noConversion"/>
  </si>
  <si>
    <t>양식조리실습 I★</t>
    <phoneticPr fontId="3" type="noConversion"/>
  </si>
  <si>
    <t>한식조리실습 I★</t>
    <phoneticPr fontId="3" type="noConversion"/>
  </si>
  <si>
    <t>호텔실무영어★</t>
    <phoneticPr fontId="3" type="noConversion"/>
  </si>
  <si>
    <t>메뉴관리론★</t>
    <phoneticPr fontId="3" type="noConversion"/>
  </si>
  <si>
    <t>식생활과문화★</t>
    <phoneticPr fontId="3" type="noConversion"/>
  </si>
  <si>
    <t>음료칵테일실습★</t>
    <phoneticPr fontId="3" type="noConversion"/>
  </si>
  <si>
    <t>한식조리실습 II★</t>
    <phoneticPr fontId="3" type="noConversion"/>
  </si>
  <si>
    <t>디저트실습★</t>
    <phoneticPr fontId="3" type="noConversion"/>
  </si>
  <si>
    <t>양식조리실습 II★</t>
    <phoneticPr fontId="3" type="noConversion"/>
  </si>
  <si>
    <t>프랑스이태리조리실습★</t>
    <phoneticPr fontId="11" type="noConversion"/>
  </si>
  <si>
    <t>일식조리실습★</t>
    <phoneticPr fontId="3" type="noConversion"/>
  </si>
  <si>
    <t>조리용어해설★</t>
    <phoneticPr fontId="3" type="noConversion"/>
  </si>
  <si>
    <t>주방관리론★</t>
    <phoneticPr fontId="3" type="noConversion"/>
  </si>
  <si>
    <t>제과제빵실습★</t>
    <phoneticPr fontId="3" type="noConversion"/>
  </si>
  <si>
    <t>바리스타 실습★</t>
    <phoneticPr fontId="3" type="noConversion"/>
  </si>
  <si>
    <t>현장실습 I★</t>
    <phoneticPr fontId="3" type="noConversion"/>
  </si>
  <si>
    <t>식품학</t>
    <phoneticPr fontId="3" type="noConversion"/>
  </si>
  <si>
    <t>외식창업경영★</t>
    <phoneticPr fontId="11" type="noConversion"/>
  </si>
  <si>
    <t>중식조리실습★</t>
    <phoneticPr fontId="3" type="noConversion"/>
  </si>
  <si>
    <t>식재료구매론★</t>
    <phoneticPr fontId="11" type="noConversion"/>
  </si>
  <si>
    <t>현장실습 II★</t>
    <phoneticPr fontId="3" type="noConversion"/>
  </si>
  <si>
    <t>취업실무 I ★</t>
    <phoneticPr fontId="3" type="noConversion"/>
  </si>
  <si>
    <t>취업실무 II ★</t>
    <phoneticPr fontId="3" type="noConversion"/>
  </si>
  <si>
    <t>취업실무 I</t>
  </si>
  <si>
    <t>취업실무 II</t>
  </si>
  <si>
    <t>취업준비실무 II</t>
    <phoneticPr fontId="3" type="noConversion"/>
  </si>
  <si>
    <t>취업준비실무 I</t>
    <phoneticPr fontId="3" type="noConversion"/>
  </si>
  <si>
    <t>취업실무 I★</t>
    <phoneticPr fontId="3" type="noConversion"/>
  </si>
  <si>
    <t>취업실무 II★</t>
    <phoneticPr fontId="3" type="noConversion"/>
  </si>
  <si>
    <t>전공필수</t>
    <phoneticPr fontId="3" type="noConversion"/>
  </si>
  <si>
    <t>졸업인증</t>
    <phoneticPr fontId="3" type="noConversion"/>
  </si>
  <si>
    <t>필수</t>
    <phoneticPr fontId="3" type="noConversion"/>
  </si>
  <si>
    <t>졸업인증</t>
    <phoneticPr fontId="3" type="noConversion"/>
  </si>
  <si>
    <t>교과목 개설</t>
    <phoneticPr fontId="3" type="noConversion"/>
  </si>
  <si>
    <t>전공필수 개설학점</t>
    <phoneticPr fontId="3" type="noConversion"/>
  </si>
  <si>
    <t>전필</t>
    <phoneticPr fontId="3" type="noConversion"/>
  </si>
  <si>
    <t>교과목개설</t>
    <phoneticPr fontId="3" type="noConversion"/>
  </si>
  <si>
    <t>시수변경</t>
    <phoneticPr fontId="3" type="noConversion"/>
  </si>
  <si>
    <t>* 교과목 폐지, 학기 변경(1-1 -&gt; 2-1) , 학점 변경, 시수변경, 학기및학점 변경, 교과목 개설</t>
    <phoneticPr fontId="13" type="noConversion"/>
  </si>
  <si>
    <t>시수변경, 학기변경(2-1 -&gt; 1-2)</t>
  </si>
  <si>
    <t>시수변경, 학기변경(2-1 -&gt; 1-2)</t>
    <phoneticPr fontId="3" type="noConversion"/>
  </si>
  <si>
    <t>시수변경, 학기변경(1-2 -&gt; 2-1)</t>
  </si>
  <si>
    <t>시수변경, 학기변경(1-2 -&gt; 2-1)</t>
    <phoneticPr fontId="3" type="noConversion"/>
  </si>
  <si>
    <t>교과목 변경,
시수변경</t>
    <phoneticPr fontId="3" type="noConversion"/>
  </si>
  <si>
    <t>기초조리실습</t>
    <phoneticPr fontId="3" type="noConversion"/>
  </si>
  <si>
    <t>대학생활 I</t>
    <phoneticPr fontId="3" type="noConversion"/>
  </si>
  <si>
    <t>양식조리실습 I</t>
    <phoneticPr fontId="3" type="noConversion"/>
  </si>
  <si>
    <t>한식조리실습 I</t>
    <phoneticPr fontId="3" type="noConversion"/>
  </si>
  <si>
    <t>시수변경</t>
    <phoneticPr fontId="3" type="noConversion"/>
  </si>
  <si>
    <t>영문명</t>
    <phoneticPr fontId="3" type="noConversion"/>
  </si>
  <si>
    <t>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</si>
</sst>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8"/>
      <name val="굴림"/>
      <family val="3"/>
      <charset val="129"/>
    </font>
    <font>
      <sz val="8"/>
      <name val="맑은 고딕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/>
    <xf numFmtId="9" fontId="23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4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3" borderId="29" xfId="1" applyFont="1" applyFill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19" fillId="0" borderId="0" xfId="4" applyFont="1" applyFill="1">
      <alignment vertical="center"/>
    </xf>
    <xf numFmtId="0" fontId="24" fillId="0" borderId="0" xfId="4" applyFont="1" applyFill="1" applyAlignment="1">
      <alignment horizontal="center" vertical="center"/>
    </xf>
    <xf numFmtId="0" fontId="25" fillId="0" borderId="0" xfId="4" applyFont="1" applyFill="1" applyAlignment="1">
      <alignment horizontal="center" vertical="center" shrinkToFit="1"/>
    </xf>
    <xf numFmtId="0" fontId="26" fillId="0" borderId="0" xfId="4" applyFont="1" applyFill="1" applyAlignment="1">
      <alignment horizontal="left" vertical="center"/>
    </xf>
    <xf numFmtId="0" fontId="19" fillId="0" borderId="0" xfId="4" applyFont="1" applyFill="1" applyAlignment="1">
      <alignment vertical="center" shrinkToFit="1"/>
    </xf>
    <xf numFmtId="0" fontId="20" fillId="0" borderId="47" xfId="4" applyFont="1" applyFill="1" applyBorder="1" applyAlignment="1">
      <alignment horizontal="center" vertical="center" shrinkToFit="1"/>
    </xf>
    <xf numFmtId="0" fontId="20" fillId="0" borderId="48" xfId="4" applyFont="1" applyFill="1" applyBorder="1" applyAlignment="1">
      <alignment horizontal="center" vertical="center" shrinkToFit="1"/>
    </xf>
    <xf numFmtId="0" fontId="20" fillId="0" borderId="49" xfId="4" applyFont="1" applyFill="1" applyBorder="1" applyAlignment="1">
      <alignment horizontal="center" vertical="center" shrinkToFit="1"/>
    </xf>
    <xf numFmtId="0" fontId="27" fillId="0" borderId="41" xfId="4" applyFont="1" applyFill="1" applyBorder="1" applyAlignment="1">
      <alignment horizontal="center" vertical="center" shrinkToFit="1"/>
    </xf>
    <xf numFmtId="0" fontId="10" fillId="0" borderId="42" xfId="5" applyFont="1" applyFill="1" applyBorder="1" applyAlignment="1">
      <alignment horizontal="center" vertical="center" shrinkToFit="1"/>
    </xf>
    <xf numFmtId="0" fontId="27" fillId="0" borderId="43" xfId="4" applyFont="1" applyFill="1" applyBorder="1" applyAlignment="1">
      <alignment horizontal="center" vertical="center" shrinkToFit="1"/>
    </xf>
    <xf numFmtId="0" fontId="27" fillId="0" borderId="44" xfId="4" applyFont="1" applyFill="1" applyBorder="1" applyAlignment="1">
      <alignment horizontal="center" vertical="center" shrinkToFit="1"/>
    </xf>
    <xf numFmtId="0" fontId="27" fillId="0" borderId="39" xfId="4" applyFont="1" applyFill="1" applyBorder="1" applyAlignment="1">
      <alignment horizontal="center" vertical="center" shrinkToFit="1"/>
    </xf>
    <xf numFmtId="0" fontId="10" fillId="0" borderId="36" xfId="5" applyFont="1" applyFill="1" applyBorder="1" applyAlignment="1">
      <alignment horizontal="center" vertical="center" shrinkToFit="1"/>
    </xf>
    <xf numFmtId="0" fontId="27" fillId="0" borderId="52" xfId="4" applyFont="1" applyFill="1" applyBorder="1" applyAlignment="1">
      <alignment horizontal="center" vertical="center" shrinkToFit="1"/>
    </xf>
    <xf numFmtId="0" fontId="27" fillId="0" borderId="53" xfId="4" applyFont="1" applyFill="1" applyBorder="1" applyAlignment="1">
      <alignment horizontal="center" vertical="center" shrinkToFit="1"/>
    </xf>
    <xf numFmtId="0" fontId="27" fillId="0" borderId="36" xfId="4" applyFont="1" applyFill="1" applyBorder="1" applyAlignment="1">
      <alignment horizontal="center" vertical="center" shrinkToFit="1"/>
    </xf>
    <xf numFmtId="0" fontId="27" fillId="0" borderId="52" xfId="4" applyFont="1" applyFill="1" applyBorder="1" applyAlignment="1">
      <alignment horizontal="center" vertical="center" wrapText="1" shrinkToFit="1"/>
    </xf>
    <xf numFmtId="0" fontId="27" fillId="0" borderId="53" xfId="4" applyFont="1" applyFill="1" applyBorder="1" applyAlignment="1">
      <alignment horizontal="center" vertical="center" wrapText="1" shrinkToFit="1"/>
    </xf>
    <xf numFmtId="0" fontId="10" fillId="0" borderId="53" xfId="5" applyFont="1" applyFill="1" applyBorder="1" applyAlignment="1">
      <alignment horizontal="center" vertical="center" shrinkToFit="1"/>
    </xf>
    <xf numFmtId="0" fontId="10" fillId="0" borderId="39" xfId="5" applyFont="1" applyFill="1" applyBorder="1" applyAlignment="1">
      <alignment horizontal="center" vertical="center" shrinkToFit="1"/>
    </xf>
    <xf numFmtId="0" fontId="10" fillId="0" borderId="53" xfId="5" applyFont="1" applyFill="1" applyBorder="1" applyAlignment="1">
      <alignment horizontal="center" vertical="center" wrapText="1" shrinkToFit="1"/>
    </xf>
    <xf numFmtId="0" fontId="10" fillId="0" borderId="52" xfId="5" applyFont="1" applyFill="1" applyBorder="1" applyAlignment="1">
      <alignment horizontal="center" vertical="center" wrapText="1" shrinkToFit="1"/>
    </xf>
    <xf numFmtId="0" fontId="10" fillId="0" borderId="36" xfId="4" applyFont="1" applyFill="1" applyBorder="1" applyAlignment="1">
      <alignment horizontal="center" vertical="center" shrinkToFit="1"/>
    </xf>
    <xf numFmtId="0" fontId="10" fillId="0" borderId="52" xfId="4" applyFont="1" applyFill="1" applyBorder="1" applyAlignment="1">
      <alignment horizontal="center" vertical="center" shrinkToFit="1"/>
    </xf>
    <xf numFmtId="0" fontId="10" fillId="0" borderId="53" xfId="4" applyFont="1" applyFill="1" applyBorder="1" applyAlignment="1">
      <alignment horizontal="center" vertical="center" shrinkToFit="1"/>
    </xf>
    <xf numFmtId="0" fontId="10" fillId="0" borderId="47" xfId="4" applyFont="1" applyFill="1" applyBorder="1" applyAlignment="1">
      <alignment horizontal="center" vertical="center" shrinkToFit="1"/>
    </xf>
    <xf numFmtId="0" fontId="10" fillId="0" borderId="48" xfId="4" applyFont="1" applyFill="1" applyBorder="1" applyAlignment="1">
      <alignment horizontal="center" vertical="center" shrinkToFit="1"/>
    </xf>
    <xf numFmtId="0" fontId="10" fillId="0" borderId="49" xfId="4" applyFont="1" applyFill="1" applyBorder="1" applyAlignment="1">
      <alignment horizontal="center" vertical="center" shrinkToFit="1"/>
    </xf>
    <xf numFmtId="0" fontId="10" fillId="0" borderId="41" xfId="4" applyFont="1" applyFill="1" applyBorder="1" applyAlignment="1">
      <alignment horizontal="center" vertical="center" shrinkToFit="1"/>
    </xf>
    <xf numFmtId="0" fontId="10" fillId="0" borderId="39" xfId="4" applyFont="1" applyFill="1" applyBorder="1" applyAlignment="1">
      <alignment horizontal="center" vertical="center" shrinkToFit="1"/>
    </xf>
    <xf numFmtId="0" fontId="10" fillId="0" borderId="53" xfId="4" applyFont="1" applyFill="1" applyBorder="1" applyAlignment="1">
      <alignment horizontal="center" vertical="center" wrapText="1" shrinkToFit="1"/>
    </xf>
    <xf numFmtId="0" fontId="27" fillId="0" borderId="36" xfId="5" applyFont="1" applyFill="1" applyBorder="1" applyAlignment="1">
      <alignment horizontal="center" vertical="center" shrinkToFit="1"/>
    </xf>
    <xf numFmtId="0" fontId="20" fillId="0" borderId="0" xfId="4" applyFont="1" applyFill="1" applyAlignment="1">
      <alignment horizontal="center" vertical="center"/>
    </xf>
    <xf numFmtId="0" fontId="28" fillId="0" borderId="0" xfId="4" applyFont="1" applyFill="1" applyAlignment="1">
      <alignment horizontal="center" vertical="center"/>
    </xf>
    <xf numFmtId="0" fontId="28" fillId="0" borderId="0" xfId="4" applyFont="1" applyFill="1" applyAlignment="1">
      <alignment horizontal="center" vertical="center" shrinkToFit="1"/>
    </xf>
    <xf numFmtId="0" fontId="20" fillId="0" borderId="42" xfId="4" applyFont="1" applyFill="1" applyBorder="1" applyAlignment="1">
      <alignment horizontal="center" vertical="center"/>
    </xf>
    <xf numFmtId="0" fontId="20" fillId="0" borderId="42" xfId="4" applyFont="1" applyFill="1" applyBorder="1" applyAlignment="1">
      <alignment horizontal="center" vertical="center" shrinkToFit="1"/>
    </xf>
    <xf numFmtId="0" fontId="20" fillId="0" borderId="44" xfId="4" applyFont="1" applyFill="1" applyBorder="1" applyAlignment="1">
      <alignment horizontal="center" vertical="center"/>
    </xf>
    <xf numFmtId="0" fontId="20" fillId="0" borderId="36" xfId="4" applyFont="1" applyFill="1" applyBorder="1" applyAlignment="1">
      <alignment horizontal="center" vertical="center" shrinkToFit="1"/>
    </xf>
    <xf numFmtId="9" fontId="20" fillId="0" borderId="36" xfId="6" applyFont="1" applyFill="1" applyBorder="1" applyAlignment="1">
      <alignment horizontal="center" vertical="center" shrinkToFit="1"/>
    </xf>
    <xf numFmtId="0" fontId="20" fillId="0" borderId="36" xfId="4" applyFont="1" applyFill="1" applyBorder="1" applyAlignment="1">
      <alignment horizontal="center" vertical="center"/>
    </xf>
    <xf numFmtId="9" fontId="20" fillId="0" borderId="53" xfId="6" applyFont="1" applyFill="1" applyBorder="1" applyAlignment="1">
      <alignment horizontal="center" vertical="center"/>
    </xf>
    <xf numFmtId="0" fontId="20" fillId="0" borderId="47" xfId="4" applyFont="1" applyFill="1" applyBorder="1" applyAlignment="1">
      <alignment horizontal="center" vertical="center"/>
    </xf>
    <xf numFmtId="0" fontId="20" fillId="0" borderId="59" xfId="4" applyFont="1" applyFill="1" applyBorder="1" applyAlignment="1">
      <alignment horizontal="center" vertical="center"/>
    </xf>
    <xf numFmtId="0" fontId="20" fillId="0" borderId="60" xfId="4" applyFont="1" applyFill="1" applyBorder="1" applyAlignment="1">
      <alignment horizontal="center" vertical="center" shrinkToFit="1"/>
    </xf>
    <xf numFmtId="0" fontId="20" fillId="0" borderId="61" xfId="4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shrinkToFit="1"/>
    </xf>
    <xf numFmtId="0" fontId="27" fillId="0" borderId="39" xfId="4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0" fillId="4" borderId="36" xfId="5" applyFont="1" applyFill="1" applyBorder="1" applyAlignment="1">
      <alignment horizontal="center" vertical="center" shrinkToFit="1"/>
    </xf>
    <xf numFmtId="0" fontId="30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27" fillId="0" borderId="39" xfId="4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shrinkToFit="1"/>
    </xf>
    <xf numFmtId="0" fontId="10" fillId="0" borderId="0" xfId="5" applyFont="1" applyFill="1" applyBorder="1" applyAlignment="1">
      <alignment horizontal="center" vertical="center" shrinkToFit="1"/>
    </xf>
    <xf numFmtId="0" fontId="10" fillId="0" borderId="0" xfId="5" applyFont="1" applyFill="1" applyBorder="1" applyAlignment="1">
      <alignment horizontal="center" vertical="center" wrapText="1" shrinkToFit="1"/>
    </xf>
    <xf numFmtId="0" fontId="17" fillId="0" borderId="29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0" fontId="21" fillId="0" borderId="73" xfId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0" borderId="36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78" xfId="0" applyFont="1" applyFill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68" xfId="1" applyFont="1" applyBorder="1" applyAlignment="1">
      <alignment horizontal="center" vertical="center" wrapText="1"/>
    </xf>
    <xf numFmtId="0" fontId="17" fillId="0" borderId="69" xfId="1" applyFont="1" applyBorder="1" applyAlignment="1">
      <alignment horizontal="center" vertical="center" wrapText="1"/>
    </xf>
    <xf numFmtId="0" fontId="17" fillId="0" borderId="70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75" xfId="1" applyFont="1" applyBorder="1" applyAlignment="1">
      <alignment horizontal="center" vertical="center" wrapText="1"/>
    </xf>
    <xf numFmtId="0" fontId="17" fillId="0" borderId="77" xfId="1" applyFont="1" applyBorder="1" applyAlignment="1">
      <alignment horizontal="center" vertical="center" wrapText="1"/>
    </xf>
    <xf numFmtId="0" fontId="17" fillId="0" borderId="76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6" fillId="3" borderId="29" xfId="1" applyFont="1" applyFill="1" applyBorder="1" applyAlignment="1">
      <alignment horizontal="center" vertical="center" wrapText="1"/>
    </xf>
    <xf numFmtId="0" fontId="16" fillId="3" borderId="33" xfId="1" applyFont="1" applyFill="1" applyBorder="1" applyAlignment="1">
      <alignment horizontal="center" vertical="center" wrapText="1"/>
    </xf>
    <xf numFmtId="0" fontId="16" fillId="3" borderId="30" xfId="1" applyFont="1" applyFill="1" applyBorder="1" applyAlignment="1">
      <alignment horizontal="center" vertical="center" wrapText="1"/>
    </xf>
    <xf numFmtId="0" fontId="16" fillId="3" borderId="31" xfId="1" applyFont="1" applyFill="1" applyBorder="1" applyAlignment="1">
      <alignment horizontal="center" vertical="center" wrapText="1"/>
    </xf>
    <xf numFmtId="0" fontId="16" fillId="3" borderId="32" xfId="1" applyFont="1" applyFill="1" applyBorder="1" applyAlignment="1">
      <alignment horizontal="center" vertical="center" wrapText="1"/>
    </xf>
    <xf numFmtId="0" fontId="15" fillId="3" borderId="30" xfId="1" applyFont="1" applyFill="1" applyBorder="1" applyAlignment="1">
      <alignment horizontal="center" vertical="center" wrapText="1"/>
    </xf>
    <xf numFmtId="0" fontId="15" fillId="3" borderId="31" xfId="1" applyFont="1" applyFill="1" applyBorder="1" applyAlignment="1">
      <alignment horizontal="center" vertical="center" wrapText="1"/>
    </xf>
    <xf numFmtId="0" fontId="15" fillId="3" borderId="32" xfId="1" applyFont="1" applyFill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8" fillId="0" borderId="35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5" fillId="0" borderId="29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5" fillId="0" borderId="72" xfId="1" applyFont="1" applyBorder="1" applyAlignment="1">
      <alignment horizontal="center" vertical="center" wrapText="1"/>
    </xf>
    <xf numFmtId="0" fontId="15" fillId="0" borderId="74" xfId="1" applyFont="1" applyBorder="1" applyAlignment="1">
      <alignment horizontal="center" vertical="center" wrapText="1"/>
    </xf>
    <xf numFmtId="0" fontId="29" fillId="0" borderId="55" xfId="4" applyFont="1" applyFill="1" applyBorder="1" applyAlignment="1">
      <alignment horizontal="center" vertical="center" wrapText="1"/>
    </xf>
    <xf numFmtId="0" fontId="29" fillId="0" borderId="56" xfId="4" applyFont="1" applyFill="1" applyBorder="1" applyAlignment="1">
      <alignment horizontal="center" vertical="center"/>
    </xf>
    <xf numFmtId="0" fontId="29" fillId="0" borderId="58" xfId="4" applyFont="1" applyFill="1" applyBorder="1" applyAlignment="1">
      <alignment horizontal="center" vertical="center"/>
    </xf>
    <xf numFmtId="0" fontId="20" fillId="0" borderId="42" xfId="4" applyFont="1" applyFill="1" applyBorder="1" applyAlignment="1">
      <alignment horizontal="center" vertical="center" shrinkToFit="1"/>
    </xf>
    <xf numFmtId="0" fontId="20" fillId="0" borderId="24" xfId="4" applyFont="1" applyFill="1" applyBorder="1" applyAlignment="1">
      <alignment horizontal="left" vertical="top" wrapText="1"/>
    </xf>
    <xf numFmtId="0" fontId="20" fillId="0" borderId="0" xfId="4" applyFont="1" applyFill="1" applyBorder="1" applyAlignment="1">
      <alignment horizontal="left" vertical="top" wrapText="1"/>
    </xf>
    <xf numFmtId="0" fontId="20" fillId="0" borderId="36" xfId="4" applyFont="1" applyFill="1" applyBorder="1" applyAlignment="1">
      <alignment horizontal="center" vertical="center"/>
    </xf>
    <xf numFmtId="0" fontId="20" fillId="0" borderId="37" xfId="4" applyFont="1" applyFill="1" applyBorder="1" applyAlignment="1">
      <alignment horizontal="center" vertical="center" shrinkToFit="1"/>
    </xf>
    <xf numFmtId="0" fontId="20" fillId="0" borderId="38" xfId="4" applyFont="1" applyFill="1" applyBorder="1" applyAlignment="1">
      <alignment horizontal="center" vertical="center" shrinkToFit="1"/>
    </xf>
    <xf numFmtId="0" fontId="20" fillId="0" borderId="57" xfId="4" applyFont="1" applyFill="1" applyBorder="1" applyAlignment="1">
      <alignment horizontal="center" vertical="center" shrinkToFit="1"/>
    </xf>
    <xf numFmtId="0" fontId="20" fillId="0" borderId="47" xfId="4" applyFont="1" applyFill="1" applyBorder="1" applyAlignment="1">
      <alignment horizontal="center" vertical="center"/>
    </xf>
    <xf numFmtId="0" fontId="20" fillId="0" borderId="62" xfId="4" applyFont="1" applyFill="1" applyBorder="1" applyAlignment="1">
      <alignment horizontal="center" vertical="center" shrinkToFit="1"/>
    </xf>
    <xf numFmtId="0" fontId="20" fillId="0" borderId="63" xfId="4" applyFont="1" applyFill="1" applyBorder="1" applyAlignment="1">
      <alignment horizontal="center" vertical="center" shrinkToFit="1"/>
    </xf>
    <xf numFmtId="0" fontId="20" fillId="0" borderId="64" xfId="4" applyFont="1" applyFill="1" applyBorder="1" applyAlignment="1">
      <alignment horizontal="center" vertical="center" shrinkToFit="1"/>
    </xf>
    <xf numFmtId="0" fontId="20" fillId="0" borderId="50" xfId="4" applyFont="1" applyFill="1" applyBorder="1" applyAlignment="1">
      <alignment horizontal="center" vertical="center" shrinkToFit="1"/>
    </xf>
    <xf numFmtId="0" fontId="20" fillId="0" borderId="51" xfId="4" applyFont="1" applyFill="1" applyBorder="1" applyAlignment="1">
      <alignment horizontal="center" vertical="center" shrinkToFit="1"/>
    </xf>
    <xf numFmtId="0" fontId="20" fillId="0" borderId="54" xfId="4" applyFont="1" applyFill="1" applyBorder="1" applyAlignment="1">
      <alignment horizontal="center" vertical="center" shrinkToFit="1"/>
    </xf>
    <xf numFmtId="0" fontId="27" fillId="0" borderId="42" xfId="4" applyFont="1" applyFill="1" applyBorder="1" applyAlignment="1">
      <alignment horizontal="center" vertical="center" shrinkToFit="1"/>
    </xf>
    <xf numFmtId="0" fontId="27" fillId="0" borderId="43" xfId="4" applyFont="1" applyFill="1" applyBorder="1" applyAlignment="1">
      <alignment horizontal="center" vertical="center" shrinkToFit="1"/>
    </xf>
    <xf numFmtId="0" fontId="27" fillId="0" borderId="44" xfId="4" applyFont="1" applyFill="1" applyBorder="1" applyAlignment="1">
      <alignment horizontal="center" vertical="center" shrinkToFit="1"/>
    </xf>
    <xf numFmtId="0" fontId="27" fillId="0" borderId="39" xfId="4" applyFont="1" applyFill="1" applyBorder="1" applyAlignment="1">
      <alignment horizontal="center" vertical="center" shrinkToFit="1"/>
    </xf>
    <xf numFmtId="0" fontId="27" fillId="0" borderId="36" xfId="4" applyFont="1" applyFill="1" applyBorder="1" applyAlignment="1">
      <alignment horizontal="center" vertical="center" shrinkToFit="1"/>
    </xf>
    <xf numFmtId="0" fontId="27" fillId="0" borderId="46" xfId="4" applyFont="1" applyFill="1" applyBorder="1" applyAlignment="1">
      <alignment horizontal="center" vertical="center" shrinkToFit="1"/>
    </xf>
    <xf numFmtId="0" fontId="27" fillId="0" borderId="47" xfId="4" applyFont="1" applyFill="1" applyBorder="1" applyAlignment="1">
      <alignment horizontal="center" vertical="center" shrinkToFit="1"/>
    </xf>
    <xf numFmtId="0" fontId="27" fillId="0" borderId="53" xfId="4" applyFont="1" applyFill="1" applyBorder="1" applyAlignment="1">
      <alignment horizontal="center" vertical="center" shrinkToFit="1"/>
    </xf>
    <xf numFmtId="0" fontId="24" fillId="0" borderId="0" xfId="4" applyFont="1" applyFill="1" applyAlignment="1">
      <alignment horizontal="center" vertical="center"/>
    </xf>
    <xf numFmtId="0" fontId="20" fillId="0" borderId="0" xfId="4" applyFont="1" applyFill="1" applyBorder="1" applyAlignment="1">
      <alignment horizontal="right" vertical="center"/>
    </xf>
    <xf numFmtId="0" fontId="20" fillId="0" borderId="40" xfId="4" applyFont="1" applyFill="1" applyBorder="1" applyAlignment="1">
      <alignment horizontal="center" vertical="center" shrinkToFit="1"/>
    </xf>
    <xf numFmtId="0" fontId="20" fillId="0" borderId="45" xfId="4" applyFont="1" applyFill="1" applyBorder="1" applyAlignment="1">
      <alignment horizontal="center" vertical="center" shrinkToFit="1"/>
    </xf>
    <xf numFmtId="0" fontId="20" fillId="0" borderId="41" xfId="4" applyFont="1" applyFill="1" applyBorder="1" applyAlignment="1">
      <alignment horizontal="center" vertical="center" shrinkToFit="1"/>
    </xf>
    <xf numFmtId="0" fontId="20" fillId="0" borderId="46" xfId="4" applyFont="1" applyFill="1" applyBorder="1" applyAlignment="1">
      <alignment horizontal="center" vertical="center" shrinkToFit="1"/>
    </xf>
    <xf numFmtId="0" fontId="20" fillId="0" borderId="43" xfId="4" applyFont="1" applyFill="1" applyBorder="1" applyAlignment="1">
      <alignment horizontal="center" vertical="center" shrinkToFit="1"/>
    </xf>
    <xf numFmtId="0" fontId="20" fillId="0" borderId="44" xfId="4" applyFont="1" applyFill="1" applyBorder="1" applyAlignment="1">
      <alignment horizontal="center" vertical="center" shrinkToFit="1"/>
    </xf>
  </cellXfs>
  <cellStyles count="7">
    <cellStyle name="백분율 2" xfId="6"/>
    <cellStyle name="표준" xfId="0" builtinId="0"/>
    <cellStyle name="표준 2" xfId="1"/>
    <cellStyle name="표준 2 2" xfId="3"/>
    <cellStyle name="표준 2 3" xfId="5"/>
    <cellStyle name="표준 3" xfId="2"/>
    <cellStyle name="표준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9" zoomScale="85" zoomScaleNormal="100" zoomScaleSheetLayoutView="85" workbookViewId="0">
      <selection activeCell="L17" sqref="L17"/>
    </sheetView>
  </sheetViews>
  <sheetFormatPr defaultRowHeight="13.5" x14ac:dyDescent="0.15"/>
  <cols>
    <col min="1" max="4" width="4.77734375" style="13" customWidth="1"/>
    <col min="5" max="5" width="10.77734375" style="13" customWidth="1"/>
    <col min="6" max="11" width="8.77734375" style="13" customWidth="1"/>
    <col min="12" max="12" width="24.33203125" style="19" customWidth="1"/>
    <col min="13" max="16384" width="8.88671875" style="13"/>
  </cols>
  <sheetData>
    <row r="1" spans="1:12" ht="23.25" customHeight="1" x14ac:dyDescent="0.15">
      <c r="A1" s="121" t="s">
        <v>238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95" customHeight="1" x14ac:dyDescent="0.15">
      <c r="A2" s="107" t="s">
        <v>237</v>
      </c>
      <c r="B2" s="107" t="s">
        <v>236</v>
      </c>
      <c r="C2" s="113" t="s">
        <v>235</v>
      </c>
      <c r="D2" s="113" t="s">
        <v>234</v>
      </c>
      <c r="E2" s="113" t="s">
        <v>233</v>
      </c>
      <c r="F2" s="120" t="s">
        <v>232</v>
      </c>
      <c r="G2" s="120"/>
      <c r="H2" s="120"/>
      <c r="I2" s="120" t="s">
        <v>231</v>
      </c>
      <c r="J2" s="120"/>
      <c r="K2" s="120"/>
      <c r="L2" s="119" t="s">
        <v>230</v>
      </c>
    </row>
    <row r="3" spans="1:12" ht="15.95" customHeight="1" x14ac:dyDescent="0.15">
      <c r="A3" s="107"/>
      <c r="B3" s="107"/>
      <c r="C3" s="113"/>
      <c r="D3" s="113"/>
      <c r="E3" s="113"/>
      <c r="F3" s="107" t="s">
        <v>229</v>
      </c>
      <c r="G3" s="107"/>
      <c r="H3" s="107"/>
      <c r="I3" s="107" t="s">
        <v>229</v>
      </c>
      <c r="J3" s="107"/>
      <c r="K3" s="107"/>
      <c r="L3" s="119"/>
    </row>
    <row r="4" spans="1:12" ht="15.95" customHeight="1" x14ac:dyDescent="0.15">
      <c r="A4" s="107"/>
      <c r="B4" s="107"/>
      <c r="C4" s="113"/>
      <c r="D4" s="113"/>
      <c r="E4" s="113"/>
      <c r="F4" s="107" t="s">
        <v>228</v>
      </c>
      <c r="G4" s="107" t="s">
        <v>227</v>
      </c>
      <c r="H4" s="107"/>
      <c r="I4" s="107" t="s">
        <v>228</v>
      </c>
      <c r="J4" s="107" t="s">
        <v>227</v>
      </c>
      <c r="K4" s="107"/>
      <c r="L4" s="119"/>
    </row>
    <row r="5" spans="1:12" ht="15.95" customHeight="1" x14ac:dyDescent="0.15">
      <c r="A5" s="107"/>
      <c r="B5" s="107"/>
      <c r="C5" s="113"/>
      <c r="D5" s="113"/>
      <c r="E5" s="113"/>
      <c r="F5" s="107"/>
      <c r="G5" s="26" t="s">
        <v>226</v>
      </c>
      <c r="H5" s="26" t="s">
        <v>225</v>
      </c>
      <c r="I5" s="107"/>
      <c r="J5" s="26" t="s">
        <v>226</v>
      </c>
      <c r="K5" s="26" t="s">
        <v>225</v>
      </c>
      <c r="L5" s="119"/>
    </row>
    <row r="6" spans="1:12" ht="15.95" customHeight="1" x14ac:dyDescent="0.15">
      <c r="A6" s="107">
        <v>1</v>
      </c>
      <c r="B6" s="107">
        <v>1</v>
      </c>
      <c r="C6" s="107" t="s">
        <v>212</v>
      </c>
      <c r="D6" s="107"/>
      <c r="E6" s="107"/>
      <c r="F6" s="107" t="s">
        <v>224</v>
      </c>
      <c r="G6" s="107"/>
      <c r="H6" s="107"/>
      <c r="I6" s="107" t="s">
        <v>224</v>
      </c>
      <c r="J6" s="107"/>
      <c r="K6" s="107"/>
      <c r="L6" s="27"/>
    </row>
    <row r="7" spans="1:12" ht="15.95" customHeight="1" x14ac:dyDescent="0.15">
      <c r="A7" s="107"/>
      <c r="B7" s="107"/>
      <c r="C7" s="107"/>
      <c r="D7" s="107"/>
      <c r="E7" s="107"/>
      <c r="F7" s="26">
        <v>1</v>
      </c>
      <c r="G7" s="26">
        <v>1</v>
      </c>
      <c r="H7" s="26">
        <v>0</v>
      </c>
      <c r="I7" s="26">
        <v>1</v>
      </c>
      <c r="J7" s="26">
        <v>1</v>
      </c>
      <c r="K7" s="26">
        <v>0</v>
      </c>
      <c r="L7" s="27"/>
    </row>
    <row r="8" spans="1:12" ht="15.95" customHeight="1" x14ac:dyDescent="0.15">
      <c r="A8" s="107"/>
      <c r="B8" s="107"/>
      <c r="C8" s="107"/>
      <c r="D8" s="107"/>
      <c r="E8" s="107"/>
      <c r="F8" s="107" t="s">
        <v>223</v>
      </c>
      <c r="G8" s="107"/>
      <c r="H8" s="107"/>
      <c r="I8" s="107" t="s">
        <v>222</v>
      </c>
      <c r="J8" s="107"/>
      <c r="K8" s="107"/>
      <c r="L8" s="27"/>
    </row>
    <row r="9" spans="1:12" ht="15.95" customHeight="1" x14ac:dyDescent="0.15">
      <c r="A9" s="107"/>
      <c r="B9" s="107"/>
      <c r="C9" s="107"/>
      <c r="D9" s="107"/>
      <c r="E9" s="107"/>
      <c r="F9" s="26">
        <v>2</v>
      </c>
      <c r="G9" s="26">
        <v>2</v>
      </c>
      <c r="H9" s="26">
        <v>0</v>
      </c>
      <c r="I9" s="26">
        <v>2</v>
      </c>
      <c r="J9" s="26">
        <v>2</v>
      </c>
      <c r="K9" s="26">
        <v>0</v>
      </c>
      <c r="L9" s="27"/>
    </row>
    <row r="10" spans="1:12" ht="15.95" customHeight="1" x14ac:dyDescent="0.15">
      <c r="A10" s="107"/>
      <c r="B10" s="107"/>
      <c r="C10" s="107"/>
      <c r="D10" s="107"/>
      <c r="E10" s="107"/>
      <c r="F10" s="107" t="s">
        <v>221</v>
      </c>
      <c r="G10" s="107"/>
      <c r="H10" s="107"/>
      <c r="I10" s="107" t="s">
        <v>221</v>
      </c>
      <c r="J10" s="107"/>
      <c r="K10" s="107"/>
      <c r="L10" s="27"/>
    </row>
    <row r="11" spans="1:12" ht="15.95" customHeight="1" x14ac:dyDescent="0.15">
      <c r="A11" s="107"/>
      <c r="B11" s="107"/>
      <c r="C11" s="107"/>
      <c r="D11" s="107"/>
      <c r="E11" s="107"/>
      <c r="F11" s="26">
        <v>2</v>
      </c>
      <c r="G11" s="26">
        <v>2</v>
      </c>
      <c r="H11" s="26">
        <v>0</v>
      </c>
      <c r="I11" s="26">
        <v>2</v>
      </c>
      <c r="J11" s="26">
        <v>2</v>
      </c>
      <c r="K11" s="26">
        <v>0</v>
      </c>
      <c r="L11" s="27"/>
    </row>
    <row r="12" spans="1:12" ht="15.95" customHeight="1" x14ac:dyDescent="0.15">
      <c r="A12" s="107"/>
      <c r="B12" s="107"/>
      <c r="C12" s="107" t="s">
        <v>208</v>
      </c>
      <c r="D12" s="107"/>
      <c r="E12" s="107"/>
      <c r="F12" s="26">
        <f t="shared" ref="F12:K12" si="0">F7+F9+F11</f>
        <v>5</v>
      </c>
      <c r="G12" s="26">
        <f t="shared" si="0"/>
        <v>5</v>
      </c>
      <c r="H12" s="26">
        <f t="shared" si="0"/>
        <v>0</v>
      </c>
      <c r="I12" s="26">
        <f t="shared" si="0"/>
        <v>5</v>
      </c>
      <c r="J12" s="26">
        <f t="shared" si="0"/>
        <v>5</v>
      </c>
      <c r="K12" s="26">
        <f t="shared" si="0"/>
        <v>0</v>
      </c>
      <c r="L12" s="27"/>
    </row>
    <row r="13" spans="1:12" ht="15.95" customHeight="1" x14ac:dyDescent="0.15">
      <c r="A13" s="107"/>
      <c r="B13" s="107"/>
      <c r="C13" s="107" t="s">
        <v>186</v>
      </c>
      <c r="D13" s="107" t="s">
        <v>185</v>
      </c>
      <c r="E13" s="107"/>
      <c r="F13" s="107" t="s">
        <v>220</v>
      </c>
      <c r="G13" s="107"/>
      <c r="H13" s="107"/>
      <c r="I13" s="107" t="s">
        <v>220</v>
      </c>
      <c r="J13" s="107"/>
      <c r="K13" s="107"/>
      <c r="L13" s="27"/>
    </row>
    <row r="14" spans="1:12" ht="15.95" customHeight="1" x14ac:dyDescent="0.15">
      <c r="A14" s="107"/>
      <c r="B14" s="107"/>
      <c r="C14" s="107"/>
      <c r="D14" s="107"/>
      <c r="E14" s="107"/>
      <c r="F14" s="26">
        <v>3</v>
      </c>
      <c r="G14" s="26">
        <v>3</v>
      </c>
      <c r="H14" s="26">
        <v>0</v>
      </c>
      <c r="I14" s="26">
        <v>3</v>
      </c>
      <c r="J14" s="26">
        <v>3</v>
      </c>
      <c r="K14" s="26">
        <v>0</v>
      </c>
      <c r="L14" s="27"/>
    </row>
    <row r="15" spans="1:12" ht="15.95" customHeight="1" x14ac:dyDescent="0.15">
      <c r="A15" s="107"/>
      <c r="B15" s="107"/>
      <c r="C15" s="107"/>
      <c r="D15" s="107" t="s">
        <v>185</v>
      </c>
      <c r="E15" s="107"/>
      <c r="F15" s="116" t="s">
        <v>219</v>
      </c>
      <c r="G15" s="117"/>
      <c r="H15" s="118"/>
      <c r="I15" s="116" t="s">
        <v>219</v>
      </c>
      <c r="J15" s="117"/>
      <c r="K15" s="118"/>
      <c r="L15" s="27" t="s">
        <v>283</v>
      </c>
    </row>
    <row r="16" spans="1:12" ht="15.95" customHeight="1" x14ac:dyDescent="0.15">
      <c r="A16" s="107"/>
      <c r="B16" s="107"/>
      <c r="C16" s="107"/>
      <c r="D16" s="107"/>
      <c r="E16" s="107"/>
      <c r="F16" s="78">
        <v>2</v>
      </c>
      <c r="G16" s="78">
        <v>1</v>
      </c>
      <c r="H16" s="78">
        <v>2</v>
      </c>
      <c r="I16" s="78">
        <v>2</v>
      </c>
      <c r="J16" s="78">
        <v>0</v>
      </c>
      <c r="K16" s="85">
        <v>3</v>
      </c>
      <c r="L16" s="27"/>
    </row>
    <row r="17" spans="1:12" ht="15.95" customHeight="1" x14ac:dyDescent="0.15">
      <c r="A17" s="107"/>
      <c r="B17" s="107"/>
      <c r="C17" s="107"/>
      <c r="D17" s="107" t="s">
        <v>185</v>
      </c>
      <c r="E17" s="107"/>
      <c r="F17" s="112" t="s">
        <v>218</v>
      </c>
      <c r="G17" s="114"/>
      <c r="H17" s="115"/>
      <c r="I17" s="112" t="s">
        <v>218</v>
      </c>
      <c r="J17" s="114"/>
      <c r="K17" s="115"/>
      <c r="L17" s="27" t="s">
        <v>36</v>
      </c>
    </row>
    <row r="18" spans="1:12" ht="15.95" customHeight="1" x14ac:dyDescent="0.15">
      <c r="A18" s="107"/>
      <c r="B18" s="107"/>
      <c r="C18" s="107"/>
      <c r="D18" s="107"/>
      <c r="E18" s="107"/>
      <c r="F18" s="26">
        <v>3</v>
      </c>
      <c r="G18" s="26">
        <v>2</v>
      </c>
      <c r="H18" s="26">
        <v>2</v>
      </c>
      <c r="I18" s="26">
        <v>3</v>
      </c>
      <c r="J18" s="26">
        <v>1</v>
      </c>
      <c r="K18" s="26">
        <v>3</v>
      </c>
      <c r="L18" s="27"/>
    </row>
    <row r="19" spans="1:12" ht="15.95" customHeight="1" x14ac:dyDescent="0.15">
      <c r="A19" s="107"/>
      <c r="B19" s="107"/>
      <c r="C19" s="107"/>
      <c r="D19" s="107" t="s">
        <v>185</v>
      </c>
      <c r="E19" s="107"/>
      <c r="F19" s="112" t="s">
        <v>217</v>
      </c>
      <c r="G19" s="114"/>
      <c r="H19" s="115"/>
      <c r="I19" s="112" t="s">
        <v>217</v>
      </c>
      <c r="J19" s="114"/>
      <c r="K19" s="115"/>
      <c r="L19" s="27"/>
    </row>
    <row r="20" spans="1:12" ht="15.95" customHeight="1" x14ac:dyDescent="0.15">
      <c r="A20" s="107"/>
      <c r="B20" s="107"/>
      <c r="C20" s="107"/>
      <c r="D20" s="107"/>
      <c r="E20" s="107"/>
      <c r="F20" s="26">
        <v>2</v>
      </c>
      <c r="G20" s="26">
        <v>1</v>
      </c>
      <c r="H20" s="26">
        <v>2</v>
      </c>
      <c r="I20" s="26">
        <v>2</v>
      </c>
      <c r="J20" s="26">
        <v>1</v>
      </c>
      <c r="K20" s="26">
        <v>2</v>
      </c>
      <c r="L20" s="27"/>
    </row>
    <row r="21" spans="1:12" ht="15.95" customHeight="1" x14ac:dyDescent="0.15">
      <c r="A21" s="107"/>
      <c r="B21" s="107"/>
      <c r="C21" s="107"/>
      <c r="D21" s="107" t="s">
        <v>185</v>
      </c>
      <c r="E21" s="107"/>
      <c r="F21" s="112" t="s">
        <v>216</v>
      </c>
      <c r="G21" s="114"/>
      <c r="H21" s="115"/>
      <c r="I21" s="112" t="s">
        <v>215</v>
      </c>
      <c r="J21" s="114"/>
      <c r="K21" s="115"/>
      <c r="L21" s="27" t="s">
        <v>239</v>
      </c>
    </row>
    <row r="22" spans="1:12" ht="15.95" customHeight="1" x14ac:dyDescent="0.15">
      <c r="A22" s="107"/>
      <c r="B22" s="107"/>
      <c r="C22" s="107"/>
      <c r="D22" s="107"/>
      <c r="E22" s="107"/>
      <c r="F22" s="26">
        <v>3</v>
      </c>
      <c r="G22" s="26">
        <v>2</v>
      </c>
      <c r="H22" s="26">
        <v>2</v>
      </c>
      <c r="I22" s="26">
        <v>3</v>
      </c>
      <c r="J22" s="26">
        <v>1</v>
      </c>
      <c r="K22" s="26">
        <v>3</v>
      </c>
      <c r="L22" s="27"/>
    </row>
    <row r="23" spans="1:12" ht="15.95" customHeight="1" x14ac:dyDescent="0.15">
      <c r="A23" s="107"/>
      <c r="B23" s="107"/>
      <c r="C23" s="107"/>
      <c r="D23" s="107" t="s">
        <v>180</v>
      </c>
      <c r="E23" s="107"/>
      <c r="F23" s="107" t="s">
        <v>214</v>
      </c>
      <c r="G23" s="107"/>
      <c r="H23" s="107"/>
      <c r="I23" s="107" t="s">
        <v>214</v>
      </c>
      <c r="J23" s="107"/>
      <c r="K23" s="107"/>
      <c r="L23" s="27"/>
    </row>
    <row r="24" spans="1:12" ht="15.95" customHeight="1" x14ac:dyDescent="0.15">
      <c r="A24" s="107"/>
      <c r="B24" s="107"/>
      <c r="C24" s="107"/>
      <c r="D24" s="107"/>
      <c r="E24" s="107"/>
      <c r="F24" s="26">
        <v>3</v>
      </c>
      <c r="G24" s="26">
        <v>3</v>
      </c>
      <c r="H24" s="26">
        <v>0</v>
      </c>
      <c r="I24" s="26">
        <v>3</v>
      </c>
      <c r="J24" s="26">
        <v>3</v>
      </c>
      <c r="K24" s="26">
        <v>0</v>
      </c>
      <c r="L24" s="27"/>
    </row>
    <row r="25" spans="1:12" ht="15.95" customHeight="1" x14ac:dyDescent="0.15">
      <c r="A25" s="107"/>
      <c r="B25" s="107"/>
      <c r="C25" s="107"/>
      <c r="D25" s="110" t="s">
        <v>180</v>
      </c>
      <c r="E25" s="110"/>
      <c r="F25" s="112" t="s">
        <v>213</v>
      </c>
      <c r="G25" s="114"/>
      <c r="H25" s="115"/>
      <c r="I25" s="112" t="s">
        <v>213</v>
      </c>
      <c r="J25" s="114"/>
      <c r="K25" s="115"/>
      <c r="L25" s="27"/>
    </row>
    <row r="26" spans="1:12" ht="15.95" customHeight="1" x14ac:dyDescent="0.15">
      <c r="A26" s="107"/>
      <c r="B26" s="107"/>
      <c r="C26" s="107"/>
      <c r="D26" s="109"/>
      <c r="E26" s="109"/>
      <c r="F26" s="26">
        <v>3</v>
      </c>
      <c r="G26" s="26">
        <v>3</v>
      </c>
      <c r="H26" s="26">
        <v>0</v>
      </c>
      <c r="I26" s="26">
        <v>3</v>
      </c>
      <c r="J26" s="26">
        <v>3</v>
      </c>
      <c r="K26" s="26">
        <v>0</v>
      </c>
      <c r="L26" s="27"/>
    </row>
    <row r="27" spans="1:12" ht="15.95" customHeight="1" x14ac:dyDescent="0.15">
      <c r="A27" s="107"/>
      <c r="B27" s="107"/>
      <c r="C27" s="107"/>
      <c r="D27" s="110" t="s">
        <v>185</v>
      </c>
      <c r="E27" s="110"/>
      <c r="F27" s="112"/>
      <c r="G27" s="114"/>
      <c r="H27" s="115"/>
      <c r="I27" s="112"/>
      <c r="J27" s="114"/>
      <c r="K27" s="115"/>
      <c r="L27" s="27"/>
    </row>
    <row r="28" spans="1:12" ht="15.95" customHeight="1" x14ac:dyDescent="0.15">
      <c r="A28" s="107"/>
      <c r="B28" s="107"/>
      <c r="C28" s="107"/>
      <c r="D28" s="109"/>
      <c r="E28" s="109"/>
      <c r="F28" s="26"/>
      <c r="G28" s="26"/>
      <c r="H28" s="26"/>
      <c r="I28" s="26"/>
      <c r="J28" s="26"/>
      <c r="K28" s="26"/>
      <c r="L28" s="27"/>
    </row>
    <row r="29" spans="1:12" ht="15.95" customHeight="1" x14ac:dyDescent="0.15">
      <c r="A29" s="107"/>
      <c r="B29" s="107"/>
      <c r="C29" s="107"/>
      <c r="D29" s="107" t="s">
        <v>180</v>
      </c>
      <c r="E29" s="107"/>
      <c r="F29" s="107"/>
      <c r="G29" s="107"/>
      <c r="H29" s="107"/>
      <c r="I29" s="107"/>
      <c r="J29" s="107"/>
      <c r="K29" s="107"/>
      <c r="L29" s="27"/>
    </row>
    <row r="30" spans="1:12" ht="15.95" customHeight="1" x14ac:dyDescent="0.15">
      <c r="A30" s="107"/>
      <c r="B30" s="107"/>
      <c r="C30" s="107"/>
      <c r="D30" s="107"/>
      <c r="E30" s="107"/>
      <c r="F30" s="26"/>
      <c r="G30" s="26"/>
      <c r="H30" s="26"/>
      <c r="I30" s="26"/>
      <c r="J30" s="26"/>
      <c r="K30" s="26"/>
      <c r="L30" s="27"/>
    </row>
    <row r="31" spans="1:12" ht="15.95" customHeight="1" x14ac:dyDescent="0.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27"/>
    </row>
    <row r="32" spans="1:12" ht="15.95" customHeight="1" x14ac:dyDescent="0.15">
      <c r="A32" s="107"/>
      <c r="B32" s="107"/>
      <c r="C32" s="107"/>
      <c r="D32" s="107"/>
      <c r="E32" s="107"/>
      <c r="F32" s="26"/>
      <c r="G32" s="26"/>
      <c r="H32" s="26"/>
      <c r="I32" s="26"/>
      <c r="J32" s="26"/>
      <c r="K32" s="26"/>
      <c r="L32" s="27"/>
    </row>
    <row r="33" spans="1:12" ht="15.95" customHeight="1" x14ac:dyDescent="0.15">
      <c r="A33" s="107"/>
      <c r="B33" s="107"/>
      <c r="C33" s="107" t="s">
        <v>173</v>
      </c>
      <c r="D33" s="107"/>
      <c r="E33" s="107"/>
      <c r="F33" s="26">
        <f t="shared" ref="F33:K33" si="1">F14+F16+F18+F20+F22+F24+F26+F28+F30+F32</f>
        <v>19</v>
      </c>
      <c r="G33" s="26">
        <f t="shared" si="1"/>
        <v>15</v>
      </c>
      <c r="H33" s="26">
        <f t="shared" si="1"/>
        <v>8</v>
      </c>
      <c r="I33" s="26">
        <f t="shared" si="1"/>
        <v>19</v>
      </c>
      <c r="J33" s="26">
        <f t="shared" si="1"/>
        <v>12</v>
      </c>
      <c r="K33" s="26">
        <f t="shared" si="1"/>
        <v>11</v>
      </c>
      <c r="L33" s="27"/>
    </row>
    <row r="34" spans="1:12" ht="15.95" customHeight="1" x14ac:dyDescent="0.15">
      <c r="A34" s="107"/>
      <c r="B34" s="107" t="s">
        <v>172</v>
      </c>
      <c r="C34" s="107"/>
      <c r="D34" s="107"/>
      <c r="E34" s="107"/>
      <c r="F34" s="26">
        <f t="shared" ref="F34:K34" si="2">F12+F33</f>
        <v>24</v>
      </c>
      <c r="G34" s="26">
        <f t="shared" si="2"/>
        <v>20</v>
      </c>
      <c r="H34" s="26">
        <f t="shared" si="2"/>
        <v>8</v>
      </c>
      <c r="I34" s="26">
        <f t="shared" si="2"/>
        <v>24</v>
      </c>
      <c r="J34" s="26">
        <f t="shared" si="2"/>
        <v>17</v>
      </c>
      <c r="K34" s="26">
        <f t="shared" si="2"/>
        <v>11</v>
      </c>
      <c r="L34" s="27"/>
    </row>
    <row r="35" spans="1:12" ht="15.95" customHeight="1" x14ac:dyDescent="0.15">
      <c r="A35" s="107"/>
      <c r="B35" s="107">
        <v>2</v>
      </c>
      <c r="C35" s="107" t="s">
        <v>212</v>
      </c>
      <c r="D35" s="107"/>
      <c r="E35" s="107"/>
      <c r="F35" s="107" t="s">
        <v>211</v>
      </c>
      <c r="G35" s="107"/>
      <c r="H35" s="107"/>
      <c r="I35" s="107" t="s">
        <v>211</v>
      </c>
      <c r="J35" s="107"/>
      <c r="K35" s="107"/>
      <c r="L35" s="27"/>
    </row>
    <row r="36" spans="1:12" ht="15.95" customHeight="1" x14ac:dyDescent="0.15">
      <c r="A36" s="107"/>
      <c r="B36" s="107"/>
      <c r="C36" s="107"/>
      <c r="D36" s="107"/>
      <c r="E36" s="107"/>
      <c r="F36" s="26">
        <v>1</v>
      </c>
      <c r="G36" s="26">
        <v>1</v>
      </c>
      <c r="H36" s="26">
        <v>0</v>
      </c>
      <c r="I36" s="26">
        <v>1</v>
      </c>
      <c r="J36" s="26">
        <v>1</v>
      </c>
      <c r="K36" s="26">
        <v>0</v>
      </c>
      <c r="L36" s="27"/>
    </row>
    <row r="37" spans="1:12" ht="15.95" customHeight="1" x14ac:dyDescent="0.15">
      <c r="A37" s="107"/>
      <c r="B37" s="107"/>
      <c r="C37" s="107"/>
      <c r="D37" s="107"/>
      <c r="E37" s="107"/>
      <c r="F37" s="107" t="s">
        <v>210</v>
      </c>
      <c r="G37" s="107"/>
      <c r="H37" s="107"/>
      <c r="I37" s="107" t="s">
        <v>209</v>
      </c>
      <c r="J37" s="107"/>
      <c r="K37" s="107"/>
      <c r="L37" s="27"/>
    </row>
    <row r="38" spans="1:12" ht="15.95" customHeight="1" x14ac:dyDescent="0.15">
      <c r="A38" s="107"/>
      <c r="B38" s="107"/>
      <c r="C38" s="107"/>
      <c r="D38" s="107"/>
      <c r="E38" s="107"/>
      <c r="F38" s="26">
        <v>2</v>
      </c>
      <c r="G38" s="26">
        <v>2</v>
      </c>
      <c r="H38" s="26">
        <v>0</v>
      </c>
      <c r="I38" s="26">
        <v>2</v>
      </c>
      <c r="J38" s="26">
        <v>2</v>
      </c>
      <c r="K38" s="26">
        <v>0</v>
      </c>
      <c r="L38" s="27"/>
    </row>
    <row r="39" spans="1:12" ht="15.95" customHeight="1" x14ac:dyDescent="0.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27"/>
    </row>
    <row r="40" spans="1:12" ht="15.95" customHeight="1" x14ac:dyDescent="0.15">
      <c r="A40" s="107"/>
      <c r="B40" s="107"/>
      <c r="C40" s="107"/>
      <c r="D40" s="107"/>
      <c r="E40" s="107"/>
      <c r="F40" s="26"/>
      <c r="G40" s="26"/>
      <c r="H40" s="26"/>
      <c r="I40" s="26"/>
      <c r="J40" s="26"/>
      <c r="K40" s="26"/>
      <c r="L40" s="27"/>
    </row>
    <row r="41" spans="1:12" ht="15.95" customHeight="1" x14ac:dyDescent="0.15">
      <c r="A41" s="107"/>
      <c r="B41" s="107"/>
      <c r="C41" s="107" t="s">
        <v>208</v>
      </c>
      <c r="D41" s="107"/>
      <c r="E41" s="107"/>
      <c r="F41" s="26">
        <f t="shared" ref="F41:K41" si="3">F36+F38+F40</f>
        <v>3</v>
      </c>
      <c r="G41" s="26">
        <f t="shared" si="3"/>
        <v>3</v>
      </c>
      <c r="H41" s="26">
        <f t="shared" si="3"/>
        <v>0</v>
      </c>
      <c r="I41" s="26">
        <f t="shared" si="3"/>
        <v>3</v>
      </c>
      <c r="J41" s="26">
        <f t="shared" si="3"/>
        <v>3</v>
      </c>
      <c r="K41" s="26">
        <f t="shared" si="3"/>
        <v>0</v>
      </c>
      <c r="L41" s="27"/>
    </row>
    <row r="42" spans="1:12" ht="15.95" customHeight="1" x14ac:dyDescent="0.15">
      <c r="A42" s="107"/>
      <c r="B42" s="107"/>
      <c r="C42" s="107" t="s">
        <v>186</v>
      </c>
      <c r="D42" s="107" t="s">
        <v>185</v>
      </c>
      <c r="E42" s="107"/>
      <c r="F42" s="107" t="s">
        <v>207</v>
      </c>
      <c r="G42" s="107"/>
      <c r="H42" s="107"/>
      <c r="I42" s="107" t="s">
        <v>207</v>
      </c>
      <c r="J42" s="107"/>
      <c r="K42" s="107"/>
      <c r="L42" s="27"/>
    </row>
    <row r="43" spans="1:12" ht="15.95" customHeight="1" x14ac:dyDescent="0.15">
      <c r="A43" s="107"/>
      <c r="B43" s="107"/>
      <c r="C43" s="107"/>
      <c r="D43" s="107"/>
      <c r="E43" s="107"/>
      <c r="F43" s="26">
        <v>2</v>
      </c>
      <c r="G43" s="26">
        <v>2</v>
      </c>
      <c r="H43" s="26">
        <v>0</v>
      </c>
      <c r="I43" s="26">
        <v>2</v>
      </c>
      <c r="J43" s="26">
        <v>2</v>
      </c>
      <c r="K43" s="26">
        <v>0</v>
      </c>
      <c r="L43" s="27"/>
    </row>
    <row r="44" spans="1:12" ht="15.95" customHeight="1" x14ac:dyDescent="0.15">
      <c r="A44" s="107"/>
      <c r="B44" s="107"/>
      <c r="C44" s="107"/>
      <c r="D44" s="110" t="s">
        <v>180</v>
      </c>
      <c r="E44" s="107"/>
      <c r="F44" s="107" t="s">
        <v>206</v>
      </c>
      <c r="G44" s="107"/>
      <c r="H44" s="107"/>
      <c r="I44" s="107" t="s">
        <v>206</v>
      </c>
      <c r="J44" s="107"/>
      <c r="K44" s="107"/>
      <c r="L44" s="27"/>
    </row>
    <row r="45" spans="1:12" ht="15.95" customHeight="1" x14ac:dyDescent="0.15">
      <c r="A45" s="107"/>
      <c r="B45" s="107"/>
      <c r="C45" s="107"/>
      <c r="D45" s="109"/>
      <c r="E45" s="107"/>
      <c r="F45" s="26">
        <v>3</v>
      </c>
      <c r="G45" s="26">
        <v>3</v>
      </c>
      <c r="H45" s="26">
        <v>0</v>
      </c>
      <c r="I45" s="26">
        <v>3</v>
      </c>
      <c r="J45" s="26">
        <v>3</v>
      </c>
      <c r="K45" s="26">
        <v>0</v>
      </c>
      <c r="L45" s="27"/>
    </row>
    <row r="46" spans="1:12" ht="15.95" customHeight="1" x14ac:dyDescent="0.15">
      <c r="A46" s="107"/>
      <c r="B46" s="107"/>
      <c r="C46" s="107"/>
      <c r="D46" s="110" t="s">
        <v>180</v>
      </c>
      <c r="E46" s="107"/>
      <c r="F46" s="107" t="s">
        <v>205</v>
      </c>
      <c r="G46" s="107"/>
      <c r="H46" s="107"/>
      <c r="I46" s="107" t="s">
        <v>205</v>
      </c>
      <c r="J46" s="107"/>
      <c r="K46" s="107"/>
      <c r="L46" s="27"/>
    </row>
    <row r="47" spans="1:12" ht="15.95" customHeight="1" x14ac:dyDescent="0.15">
      <c r="A47" s="107"/>
      <c r="B47" s="107"/>
      <c r="C47" s="107"/>
      <c r="D47" s="109"/>
      <c r="E47" s="107"/>
      <c r="F47" s="26">
        <v>3</v>
      </c>
      <c r="G47" s="26">
        <v>3</v>
      </c>
      <c r="H47" s="26">
        <v>0</v>
      </c>
      <c r="I47" s="26">
        <v>3</v>
      </c>
      <c r="J47" s="26">
        <v>3</v>
      </c>
      <c r="K47" s="26">
        <v>0</v>
      </c>
      <c r="L47" s="27"/>
    </row>
    <row r="48" spans="1:12" ht="15.95" customHeight="1" x14ac:dyDescent="0.15">
      <c r="A48" s="107"/>
      <c r="B48" s="107"/>
      <c r="C48" s="107"/>
      <c r="D48" s="110" t="s">
        <v>180</v>
      </c>
      <c r="E48" s="107"/>
      <c r="F48" s="107" t="s">
        <v>204</v>
      </c>
      <c r="G48" s="107"/>
      <c r="H48" s="107"/>
      <c r="I48" s="107" t="s">
        <v>204</v>
      </c>
      <c r="J48" s="107"/>
      <c r="K48" s="107"/>
      <c r="L48" s="27" t="s">
        <v>240</v>
      </c>
    </row>
    <row r="49" spans="1:12" ht="15.95" customHeight="1" x14ac:dyDescent="0.15">
      <c r="A49" s="107"/>
      <c r="B49" s="107"/>
      <c r="C49" s="107"/>
      <c r="D49" s="109"/>
      <c r="E49" s="107"/>
      <c r="F49" s="26">
        <v>3</v>
      </c>
      <c r="G49" s="26">
        <v>2</v>
      </c>
      <c r="H49" s="26">
        <v>2</v>
      </c>
      <c r="I49" s="26">
        <v>3</v>
      </c>
      <c r="J49" s="26">
        <v>1</v>
      </c>
      <c r="K49" s="26">
        <v>3</v>
      </c>
      <c r="L49" s="27"/>
    </row>
    <row r="50" spans="1:12" ht="15.95" customHeight="1" x14ac:dyDescent="0.15">
      <c r="A50" s="107"/>
      <c r="B50" s="107"/>
      <c r="C50" s="107"/>
      <c r="D50" s="110" t="s">
        <v>174</v>
      </c>
      <c r="E50" s="110"/>
      <c r="F50" s="112" t="s">
        <v>203</v>
      </c>
      <c r="G50" s="114"/>
      <c r="H50" s="115"/>
      <c r="I50" s="112"/>
      <c r="J50" s="114"/>
      <c r="K50" s="115"/>
      <c r="L50" s="27" t="s">
        <v>193</v>
      </c>
    </row>
    <row r="51" spans="1:12" ht="15.95" customHeight="1" x14ac:dyDescent="0.15">
      <c r="A51" s="107"/>
      <c r="B51" s="107"/>
      <c r="C51" s="107"/>
      <c r="D51" s="109"/>
      <c r="E51" s="109"/>
      <c r="F51" s="26">
        <v>3</v>
      </c>
      <c r="G51" s="26">
        <v>2</v>
      </c>
      <c r="H51" s="26">
        <v>2</v>
      </c>
      <c r="I51" s="26"/>
      <c r="J51" s="26"/>
      <c r="K51" s="26"/>
      <c r="L51" s="27"/>
    </row>
    <row r="52" spans="1:12" ht="15.95" customHeight="1" x14ac:dyDescent="0.15">
      <c r="A52" s="107"/>
      <c r="B52" s="107"/>
      <c r="C52" s="107"/>
      <c r="D52" s="110" t="s">
        <v>174</v>
      </c>
      <c r="E52" s="107"/>
      <c r="F52" s="107" t="s">
        <v>202</v>
      </c>
      <c r="G52" s="107"/>
      <c r="H52" s="107"/>
      <c r="I52" s="112" t="s">
        <v>202</v>
      </c>
      <c r="J52" s="114"/>
      <c r="K52" s="115"/>
      <c r="L52" s="27" t="s">
        <v>240</v>
      </c>
    </row>
    <row r="53" spans="1:12" ht="15.95" customHeight="1" x14ac:dyDescent="0.15">
      <c r="A53" s="107"/>
      <c r="B53" s="107"/>
      <c r="C53" s="107"/>
      <c r="D53" s="109"/>
      <c r="E53" s="107"/>
      <c r="F53" s="78">
        <v>3</v>
      </c>
      <c r="G53" s="78">
        <v>2</v>
      </c>
      <c r="H53" s="78">
        <v>2</v>
      </c>
      <c r="I53" s="78">
        <v>3</v>
      </c>
      <c r="J53" s="78">
        <v>1</v>
      </c>
      <c r="K53" s="78">
        <v>3</v>
      </c>
      <c r="L53" s="27"/>
    </row>
    <row r="54" spans="1:12" ht="15.95" customHeight="1" x14ac:dyDescent="0.15">
      <c r="A54" s="107"/>
      <c r="B54" s="107"/>
      <c r="C54" s="107"/>
      <c r="D54" s="110" t="s">
        <v>174</v>
      </c>
      <c r="E54" s="110"/>
      <c r="F54" s="107" t="s">
        <v>196</v>
      </c>
      <c r="G54" s="107"/>
      <c r="H54" s="107"/>
      <c r="I54" s="107" t="s">
        <v>196</v>
      </c>
      <c r="J54" s="107"/>
      <c r="K54" s="107"/>
      <c r="L54" s="87" t="s">
        <v>286</v>
      </c>
    </row>
    <row r="55" spans="1:12" ht="15.95" customHeight="1" x14ac:dyDescent="0.15">
      <c r="A55" s="107"/>
      <c r="B55" s="107"/>
      <c r="C55" s="107"/>
      <c r="D55" s="109"/>
      <c r="E55" s="109"/>
      <c r="F55" s="86">
        <v>3</v>
      </c>
      <c r="G55" s="86">
        <v>2</v>
      </c>
      <c r="H55" s="86">
        <v>2</v>
      </c>
      <c r="I55" s="86">
        <v>3</v>
      </c>
      <c r="J55" s="86">
        <v>1</v>
      </c>
      <c r="K55" s="86">
        <v>3</v>
      </c>
      <c r="L55" s="87"/>
    </row>
    <row r="56" spans="1:12" ht="15.95" customHeight="1" x14ac:dyDescent="0.15">
      <c r="A56" s="107"/>
      <c r="B56" s="107"/>
      <c r="C56" s="107"/>
      <c r="D56" s="107" t="s">
        <v>174</v>
      </c>
      <c r="E56" s="107"/>
      <c r="F56" s="116"/>
      <c r="G56" s="117"/>
      <c r="H56" s="118"/>
      <c r="I56" s="116" t="s">
        <v>200</v>
      </c>
      <c r="J56" s="117"/>
      <c r="K56" s="118"/>
      <c r="L56" s="27" t="s">
        <v>241</v>
      </c>
    </row>
    <row r="57" spans="1:12" ht="15.95" customHeight="1" x14ac:dyDescent="0.15">
      <c r="A57" s="107"/>
      <c r="B57" s="107"/>
      <c r="C57" s="107"/>
      <c r="D57" s="107"/>
      <c r="E57" s="107"/>
      <c r="F57" s="78"/>
      <c r="G57" s="78"/>
      <c r="H57" s="78"/>
      <c r="I57" s="78">
        <v>3</v>
      </c>
      <c r="J57" s="78">
        <v>1</v>
      </c>
      <c r="K57" s="78">
        <v>3</v>
      </c>
      <c r="L57" s="27"/>
    </row>
    <row r="58" spans="1:12" ht="15.95" customHeight="1" x14ac:dyDescent="0.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27"/>
    </row>
    <row r="59" spans="1:12" ht="15.95" customHeight="1" x14ac:dyDescent="0.15">
      <c r="A59" s="107"/>
      <c r="B59" s="107"/>
      <c r="C59" s="107"/>
      <c r="D59" s="107"/>
      <c r="E59" s="107"/>
      <c r="F59" s="26"/>
      <c r="G59" s="26"/>
      <c r="H59" s="26"/>
      <c r="I59" s="26"/>
      <c r="J59" s="26"/>
      <c r="K59" s="26"/>
      <c r="L59" s="27"/>
    </row>
    <row r="60" spans="1:12" ht="15.95" customHeight="1" x14ac:dyDescent="0.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27"/>
    </row>
    <row r="61" spans="1:12" ht="15.95" customHeight="1" x14ac:dyDescent="0.15">
      <c r="A61" s="107"/>
      <c r="B61" s="107"/>
      <c r="C61" s="107"/>
      <c r="D61" s="107"/>
      <c r="E61" s="107"/>
      <c r="F61" s="26"/>
      <c r="G61" s="26"/>
      <c r="H61" s="26"/>
      <c r="I61" s="26"/>
      <c r="J61" s="26"/>
      <c r="K61" s="26"/>
      <c r="L61" s="27"/>
    </row>
    <row r="62" spans="1:12" ht="15.95" customHeight="1" x14ac:dyDescent="0.15">
      <c r="A62" s="107"/>
      <c r="B62" s="107"/>
      <c r="C62" s="107" t="s">
        <v>173</v>
      </c>
      <c r="D62" s="107"/>
      <c r="E62" s="107"/>
      <c r="F62" s="26">
        <f t="shared" ref="F62:K62" si="4">F43+F45+F47+F49+F51+F53+F55+F57+F59+F61</f>
        <v>20</v>
      </c>
      <c r="G62" s="26">
        <f t="shared" si="4"/>
        <v>16</v>
      </c>
      <c r="H62" s="26">
        <f t="shared" si="4"/>
        <v>8</v>
      </c>
      <c r="I62" s="26">
        <f t="shared" si="4"/>
        <v>20</v>
      </c>
      <c r="J62" s="26">
        <f t="shared" si="4"/>
        <v>12</v>
      </c>
      <c r="K62" s="26">
        <f t="shared" si="4"/>
        <v>12</v>
      </c>
      <c r="L62" s="27"/>
    </row>
    <row r="63" spans="1:12" ht="15.95" customHeight="1" x14ac:dyDescent="0.15">
      <c r="A63" s="107"/>
      <c r="B63" s="107" t="s">
        <v>172</v>
      </c>
      <c r="C63" s="107"/>
      <c r="D63" s="107"/>
      <c r="E63" s="107"/>
      <c r="F63" s="26">
        <f t="shared" ref="F63:K63" si="5">F41+F62</f>
        <v>23</v>
      </c>
      <c r="G63" s="26">
        <f t="shared" si="5"/>
        <v>19</v>
      </c>
      <c r="H63" s="26">
        <f t="shared" si="5"/>
        <v>8</v>
      </c>
      <c r="I63" s="26">
        <f t="shared" si="5"/>
        <v>23</v>
      </c>
      <c r="J63" s="26">
        <f t="shared" si="5"/>
        <v>15</v>
      </c>
      <c r="K63" s="26">
        <f t="shared" si="5"/>
        <v>12</v>
      </c>
      <c r="L63" s="27"/>
    </row>
    <row r="64" spans="1:12" ht="15.95" customHeight="1" x14ac:dyDescent="0.15">
      <c r="A64" s="107">
        <v>2</v>
      </c>
      <c r="B64" s="107">
        <v>1</v>
      </c>
      <c r="C64" s="113" t="s">
        <v>199</v>
      </c>
      <c r="D64" s="107"/>
      <c r="E64" s="107"/>
      <c r="F64" s="116"/>
      <c r="G64" s="117"/>
      <c r="H64" s="118"/>
      <c r="I64" s="116"/>
      <c r="J64" s="117"/>
      <c r="K64" s="118"/>
      <c r="L64" s="87"/>
    </row>
    <row r="65" spans="1:12" ht="15.95" customHeight="1" x14ac:dyDescent="0.15">
      <c r="A65" s="107"/>
      <c r="B65" s="107"/>
      <c r="C65" s="107"/>
      <c r="D65" s="107"/>
      <c r="E65" s="107"/>
      <c r="F65" s="78"/>
      <c r="G65" s="78"/>
      <c r="H65" s="78"/>
      <c r="I65" s="78"/>
      <c r="J65" s="78"/>
      <c r="K65" s="78"/>
      <c r="L65" s="87"/>
    </row>
    <row r="66" spans="1:12" ht="15.95" customHeight="1" x14ac:dyDescent="0.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27"/>
    </row>
    <row r="67" spans="1:12" ht="15.95" customHeight="1" x14ac:dyDescent="0.15">
      <c r="A67" s="107"/>
      <c r="B67" s="107"/>
      <c r="C67" s="107"/>
      <c r="D67" s="107"/>
      <c r="E67" s="107"/>
      <c r="F67" s="26"/>
      <c r="G67" s="26"/>
      <c r="H67" s="26"/>
      <c r="I67" s="26"/>
      <c r="J67" s="26"/>
      <c r="K67" s="26"/>
      <c r="L67" s="27"/>
    </row>
    <row r="68" spans="1:12" ht="15.95" customHeight="1" x14ac:dyDescent="0.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27"/>
    </row>
    <row r="69" spans="1:12" ht="15.95" customHeight="1" x14ac:dyDescent="0.15">
      <c r="A69" s="107"/>
      <c r="B69" s="107"/>
      <c r="C69" s="107"/>
      <c r="D69" s="107"/>
      <c r="E69" s="107"/>
      <c r="F69" s="26"/>
      <c r="G69" s="26"/>
      <c r="H69" s="26"/>
      <c r="I69" s="26"/>
      <c r="J69" s="26"/>
      <c r="K69" s="26"/>
      <c r="L69" s="27"/>
    </row>
    <row r="70" spans="1:12" ht="15.95" customHeight="1" x14ac:dyDescent="0.15">
      <c r="A70" s="107"/>
      <c r="B70" s="107"/>
      <c r="C70" s="107" t="s">
        <v>187</v>
      </c>
      <c r="D70" s="107"/>
      <c r="E70" s="107"/>
      <c r="F70" s="26">
        <f t="shared" ref="F70:K70" si="6">F65+F67+F69</f>
        <v>0</v>
      </c>
      <c r="G70" s="26">
        <f t="shared" si="6"/>
        <v>0</v>
      </c>
      <c r="H70" s="26">
        <f t="shared" si="6"/>
        <v>0</v>
      </c>
      <c r="I70" s="26">
        <f t="shared" si="6"/>
        <v>0</v>
      </c>
      <c r="J70" s="26">
        <f t="shared" si="6"/>
        <v>0</v>
      </c>
      <c r="K70" s="26">
        <f t="shared" si="6"/>
        <v>0</v>
      </c>
      <c r="L70" s="27"/>
    </row>
    <row r="71" spans="1:12" ht="15.95" customHeight="1" x14ac:dyDescent="0.15">
      <c r="A71" s="107"/>
      <c r="B71" s="107"/>
      <c r="C71" s="107" t="s">
        <v>186</v>
      </c>
      <c r="D71" s="107" t="s">
        <v>185</v>
      </c>
      <c r="E71" s="107"/>
      <c r="F71" s="107" t="s">
        <v>272</v>
      </c>
      <c r="G71" s="107"/>
      <c r="H71" s="107"/>
      <c r="I71" s="107" t="s">
        <v>269</v>
      </c>
      <c r="J71" s="107"/>
      <c r="K71" s="107"/>
      <c r="L71" s="27" t="s">
        <v>240</v>
      </c>
    </row>
    <row r="72" spans="1:12" ht="15.95" customHeight="1" x14ac:dyDescent="0.15">
      <c r="A72" s="107"/>
      <c r="B72" s="107"/>
      <c r="C72" s="107"/>
      <c r="D72" s="107"/>
      <c r="E72" s="107"/>
      <c r="F72" s="26">
        <v>1</v>
      </c>
      <c r="G72" s="26">
        <v>1</v>
      </c>
      <c r="H72" s="26">
        <v>0</v>
      </c>
      <c r="I72" s="26">
        <v>1</v>
      </c>
      <c r="J72" s="26">
        <v>1</v>
      </c>
      <c r="K72" s="26">
        <v>1</v>
      </c>
      <c r="L72" s="27"/>
    </row>
    <row r="73" spans="1:12" ht="15.95" customHeight="1" x14ac:dyDescent="0.15">
      <c r="A73" s="107"/>
      <c r="B73" s="107"/>
      <c r="C73" s="107"/>
      <c r="D73" s="107" t="s">
        <v>180</v>
      </c>
      <c r="E73" s="107"/>
      <c r="F73" s="107" t="s">
        <v>198</v>
      </c>
      <c r="G73" s="107"/>
      <c r="H73" s="107"/>
      <c r="I73" s="107" t="s">
        <v>198</v>
      </c>
      <c r="J73" s="107"/>
      <c r="K73" s="107"/>
      <c r="L73" s="27"/>
    </row>
    <row r="74" spans="1:12" ht="15.95" customHeight="1" x14ac:dyDescent="0.15">
      <c r="A74" s="107"/>
      <c r="B74" s="107"/>
      <c r="C74" s="107"/>
      <c r="D74" s="107"/>
      <c r="E74" s="107"/>
      <c r="F74" s="26">
        <v>3</v>
      </c>
      <c r="G74" s="26">
        <v>3</v>
      </c>
      <c r="H74" s="26">
        <v>0</v>
      </c>
      <c r="I74" s="26">
        <v>3</v>
      </c>
      <c r="J74" s="26">
        <v>3</v>
      </c>
      <c r="K74" s="26">
        <v>0</v>
      </c>
      <c r="L74" s="27"/>
    </row>
    <row r="75" spans="1:12" ht="15.95" customHeight="1" x14ac:dyDescent="0.15">
      <c r="A75" s="107"/>
      <c r="B75" s="107"/>
      <c r="C75" s="107"/>
      <c r="D75" s="107" t="s">
        <v>180</v>
      </c>
      <c r="E75" s="107"/>
      <c r="F75" s="107" t="s">
        <v>197</v>
      </c>
      <c r="G75" s="107"/>
      <c r="H75" s="107"/>
      <c r="I75" s="107" t="s">
        <v>197</v>
      </c>
      <c r="J75" s="107"/>
      <c r="K75" s="107"/>
      <c r="L75" s="27"/>
    </row>
    <row r="76" spans="1:12" ht="15.95" customHeight="1" x14ac:dyDescent="0.15">
      <c r="A76" s="107"/>
      <c r="B76" s="107"/>
      <c r="C76" s="107"/>
      <c r="D76" s="107"/>
      <c r="E76" s="107"/>
      <c r="F76" s="26">
        <v>3</v>
      </c>
      <c r="G76" s="26">
        <v>3</v>
      </c>
      <c r="H76" s="26">
        <v>0</v>
      </c>
      <c r="I76" s="26">
        <v>3</v>
      </c>
      <c r="J76" s="26">
        <v>3</v>
      </c>
      <c r="K76" s="26">
        <v>0</v>
      </c>
      <c r="L76" s="27"/>
    </row>
    <row r="77" spans="1:12" ht="15.95" customHeight="1" x14ac:dyDescent="0.15">
      <c r="A77" s="107"/>
      <c r="B77" s="107"/>
      <c r="C77" s="107"/>
      <c r="D77" s="107" t="s">
        <v>180</v>
      </c>
      <c r="E77" s="107"/>
      <c r="F77" s="116" t="s">
        <v>201</v>
      </c>
      <c r="G77" s="117"/>
      <c r="H77" s="118"/>
      <c r="I77" s="116" t="s">
        <v>201</v>
      </c>
      <c r="J77" s="117"/>
      <c r="K77" s="118"/>
      <c r="L77" s="87" t="s">
        <v>288</v>
      </c>
    </row>
    <row r="78" spans="1:12" ht="15.95" customHeight="1" x14ac:dyDescent="0.15">
      <c r="A78" s="107"/>
      <c r="B78" s="107"/>
      <c r="C78" s="107"/>
      <c r="D78" s="107"/>
      <c r="E78" s="107"/>
      <c r="F78" s="78">
        <v>3</v>
      </c>
      <c r="G78" s="78">
        <v>2</v>
      </c>
      <c r="H78" s="78">
        <v>2</v>
      </c>
      <c r="I78" s="78">
        <v>3</v>
      </c>
      <c r="J78" s="78">
        <v>1</v>
      </c>
      <c r="K78" s="78">
        <v>3</v>
      </c>
      <c r="L78" s="87"/>
    </row>
    <row r="79" spans="1:12" ht="15.95" customHeight="1" x14ac:dyDescent="0.15">
      <c r="A79" s="107"/>
      <c r="B79" s="107"/>
      <c r="C79" s="107"/>
      <c r="D79" s="107" t="s">
        <v>180</v>
      </c>
      <c r="E79" s="107"/>
      <c r="F79" s="107" t="s">
        <v>195</v>
      </c>
      <c r="G79" s="107"/>
      <c r="H79" s="107"/>
      <c r="I79" s="107" t="s">
        <v>195</v>
      </c>
      <c r="J79" s="107"/>
      <c r="K79" s="107"/>
      <c r="L79" s="27" t="s">
        <v>240</v>
      </c>
    </row>
    <row r="80" spans="1:12" ht="15.95" customHeight="1" x14ac:dyDescent="0.15">
      <c r="A80" s="107"/>
      <c r="B80" s="107"/>
      <c r="C80" s="107"/>
      <c r="D80" s="107"/>
      <c r="E80" s="107"/>
      <c r="F80" s="26">
        <v>3</v>
      </c>
      <c r="G80" s="26">
        <v>2</v>
      </c>
      <c r="H80" s="26">
        <v>2</v>
      </c>
      <c r="I80" s="26">
        <v>3</v>
      </c>
      <c r="J80" s="26">
        <v>1</v>
      </c>
      <c r="K80" s="26">
        <v>3</v>
      </c>
      <c r="L80" s="27"/>
    </row>
    <row r="81" spans="1:12" ht="15.95" customHeight="1" x14ac:dyDescent="0.15">
      <c r="A81" s="107"/>
      <c r="B81" s="107"/>
      <c r="C81" s="107"/>
      <c r="D81" s="110" t="s">
        <v>180</v>
      </c>
      <c r="E81" s="110"/>
      <c r="F81" s="107" t="s">
        <v>194</v>
      </c>
      <c r="G81" s="107"/>
      <c r="H81" s="107"/>
      <c r="I81" s="107"/>
      <c r="J81" s="107"/>
      <c r="K81" s="107"/>
      <c r="L81" s="27" t="s">
        <v>193</v>
      </c>
    </row>
    <row r="82" spans="1:12" ht="15.95" customHeight="1" x14ac:dyDescent="0.15">
      <c r="A82" s="107"/>
      <c r="B82" s="107"/>
      <c r="C82" s="107"/>
      <c r="D82" s="109"/>
      <c r="E82" s="109"/>
      <c r="F82" s="26">
        <v>3</v>
      </c>
      <c r="G82" s="26">
        <v>2</v>
      </c>
      <c r="H82" s="26">
        <v>2</v>
      </c>
      <c r="I82" s="26"/>
      <c r="J82" s="26"/>
      <c r="K82" s="26"/>
      <c r="L82" s="27"/>
    </row>
    <row r="83" spans="1:12" ht="15.95" customHeight="1" x14ac:dyDescent="0.15">
      <c r="A83" s="107"/>
      <c r="B83" s="107"/>
      <c r="C83" s="107"/>
      <c r="D83" s="107" t="s">
        <v>174</v>
      </c>
      <c r="E83" s="107"/>
      <c r="F83" s="112" t="s">
        <v>192</v>
      </c>
      <c r="G83" s="114"/>
      <c r="H83" s="115"/>
      <c r="I83" s="112" t="s">
        <v>191</v>
      </c>
      <c r="J83" s="114"/>
      <c r="K83" s="115"/>
      <c r="L83" s="27" t="s">
        <v>242</v>
      </c>
    </row>
    <row r="84" spans="1:12" ht="15.95" customHeight="1" x14ac:dyDescent="0.15">
      <c r="A84" s="107"/>
      <c r="B84" s="107"/>
      <c r="C84" s="107"/>
      <c r="D84" s="107"/>
      <c r="E84" s="107"/>
      <c r="F84" s="26">
        <v>3</v>
      </c>
      <c r="G84" s="26">
        <v>2</v>
      </c>
      <c r="H84" s="26">
        <v>2</v>
      </c>
      <c r="I84" s="26">
        <v>3</v>
      </c>
      <c r="J84" s="26">
        <v>1</v>
      </c>
      <c r="K84" s="26">
        <v>3</v>
      </c>
      <c r="L84" s="27"/>
    </row>
    <row r="85" spans="1:12" ht="15.95" customHeight="1" x14ac:dyDescent="0.15">
      <c r="A85" s="107"/>
      <c r="B85" s="107"/>
      <c r="C85" s="107"/>
      <c r="D85" s="107" t="s">
        <v>174</v>
      </c>
      <c r="E85" s="107"/>
      <c r="F85" s="107" t="s">
        <v>190</v>
      </c>
      <c r="G85" s="107"/>
      <c r="H85" s="107"/>
      <c r="I85" s="107" t="s">
        <v>190</v>
      </c>
      <c r="J85" s="107"/>
      <c r="K85" s="107"/>
      <c r="L85" s="27"/>
    </row>
    <row r="86" spans="1:12" ht="15.95" customHeight="1" x14ac:dyDescent="0.15">
      <c r="A86" s="107"/>
      <c r="B86" s="107"/>
      <c r="C86" s="107"/>
      <c r="D86" s="107"/>
      <c r="E86" s="107"/>
      <c r="F86" s="26">
        <v>3</v>
      </c>
      <c r="G86" s="26">
        <v>0</v>
      </c>
      <c r="H86" s="26">
        <v>0</v>
      </c>
      <c r="I86" s="26">
        <v>3</v>
      </c>
      <c r="J86" s="26">
        <v>0</v>
      </c>
      <c r="K86" s="26">
        <v>0</v>
      </c>
      <c r="L86" s="27"/>
    </row>
    <row r="87" spans="1:12" ht="15.95" customHeight="1" x14ac:dyDescent="0.15">
      <c r="A87" s="107"/>
      <c r="B87" s="107"/>
      <c r="C87" s="107"/>
      <c r="D87" s="107" t="s">
        <v>180</v>
      </c>
      <c r="E87" s="107"/>
      <c r="F87" s="107"/>
      <c r="G87" s="107"/>
      <c r="H87" s="107"/>
      <c r="I87" s="107" t="s">
        <v>189</v>
      </c>
      <c r="J87" s="107"/>
      <c r="K87" s="107"/>
      <c r="L87" s="27" t="s">
        <v>243</v>
      </c>
    </row>
    <row r="88" spans="1:12" ht="15.95" customHeight="1" x14ac:dyDescent="0.15">
      <c r="A88" s="107"/>
      <c r="B88" s="107"/>
      <c r="C88" s="107"/>
      <c r="D88" s="107"/>
      <c r="E88" s="107"/>
      <c r="F88" s="26"/>
      <c r="G88" s="26"/>
      <c r="H88" s="26"/>
      <c r="I88" s="26">
        <v>3</v>
      </c>
      <c r="J88" s="26">
        <v>1</v>
      </c>
      <c r="K88" s="26">
        <v>3</v>
      </c>
      <c r="L88" s="27"/>
    </row>
    <row r="89" spans="1:12" ht="15.95" customHeight="1" x14ac:dyDescent="0.15">
      <c r="A89" s="107"/>
      <c r="B89" s="107"/>
      <c r="C89" s="107" t="s">
        <v>173</v>
      </c>
      <c r="D89" s="107"/>
      <c r="E89" s="107"/>
      <c r="F89" s="26">
        <f t="shared" ref="F89:K89" si="7">F72+F74+F76+F78+F80+F82+F84+F86+F88</f>
        <v>22</v>
      </c>
      <c r="G89" s="26">
        <f t="shared" si="7"/>
        <v>15</v>
      </c>
      <c r="H89" s="26">
        <f t="shared" si="7"/>
        <v>8</v>
      </c>
      <c r="I89" s="26">
        <f t="shared" si="7"/>
        <v>22</v>
      </c>
      <c r="J89" s="26">
        <f t="shared" si="7"/>
        <v>11</v>
      </c>
      <c r="K89" s="26">
        <f t="shared" si="7"/>
        <v>13</v>
      </c>
      <c r="L89" s="27"/>
    </row>
    <row r="90" spans="1:12" ht="15.95" customHeight="1" x14ac:dyDescent="0.15">
      <c r="A90" s="107"/>
      <c r="B90" s="107" t="s">
        <v>172</v>
      </c>
      <c r="C90" s="107"/>
      <c r="D90" s="107"/>
      <c r="E90" s="107"/>
      <c r="F90" s="26">
        <f t="shared" ref="F90:K90" si="8">F70+F89</f>
        <v>22</v>
      </c>
      <c r="G90" s="26">
        <f t="shared" si="8"/>
        <v>15</v>
      </c>
      <c r="H90" s="26">
        <f t="shared" si="8"/>
        <v>8</v>
      </c>
      <c r="I90" s="26">
        <f t="shared" si="8"/>
        <v>22</v>
      </c>
      <c r="J90" s="26">
        <f t="shared" si="8"/>
        <v>11</v>
      </c>
      <c r="K90" s="26">
        <f t="shared" si="8"/>
        <v>13</v>
      </c>
      <c r="L90" s="27"/>
    </row>
    <row r="91" spans="1:12" ht="15.95" customHeight="1" x14ac:dyDescent="0.15">
      <c r="A91" s="107"/>
      <c r="B91" s="107">
        <v>2</v>
      </c>
      <c r="C91" s="113" t="s">
        <v>188</v>
      </c>
      <c r="D91" s="107"/>
      <c r="E91" s="107"/>
      <c r="F91" s="107"/>
      <c r="G91" s="107"/>
      <c r="H91" s="107"/>
      <c r="I91" s="107"/>
      <c r="J91" s="107"/>
      <c r="K91" s="107"/>
      <c r="L91" s="27"/>
    </row>
    <row r="92" spans="1:12" ht="15.95" customHeight="1" x14ac:dyDescent="0.15">
      <c r="A92" s="107"/>
      <c r="B92" s="107"/>
      <c r="C92" s="107"/>
      <c r="D92" s="107"/>
      <c r="E92" s="107"/>
      <c r="F92" s="26"/>
      <c r="G92" s="26"/>
      <c r="H92" s="26"/>
      <c r="I92" s="26"/>
      <c r="J92" s="26"/>
      <c r="K92" s="26"/>
      <c r="L92" s="27"/>
    </row>
    <row r="93" spans="1:12" ht="15.95" customHeight="1" x14ac:dyDescent="0.1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27"/>
    </row>
    <row r="94" spans="1:12" ht="15.95" customHeight="1" x14ac:dyDescent="0.15">
      <c r="A94" s="107"/>
      <c r="B94" s="107"/>
      <c r="C94" s="107"/>
      <c r="D94" s="107"/>
      <c r="E94" s="107"/>
      <c r="F94" s="26"/>
      <c r="G94" s="26"/>
      <c r="H94" s="26"/>
      <c r="I94" s="26"/>
      <c r="J94" s="26"/>
      <c r="K94" s="26"/>
      <c r="L94" s="27"/>
    </row>
    <row r="95" spans="1:12" ht="15.95" customHeight="1" x14ac:dyDescent="0.1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27"/>
    </row>
    <row r="96" spans="1:12" ht="15.95" customHeight="1" x14ac:dyDescent="0.15">
      <c r="A96" s="107"/>
      <c r="B96" s="107"/>
      <c r="C96" s="107"/>
      <c r="D96" s="107"/>
      <c r="E96" s="107"/>
      <c r="F96" s="26"/>
      <c r="G96" s="26"/>
      <c r="H96" s="26"/>
      <c r="I96" s="26"/>
      <c r="J96" s="26"/>
      <c r="K96" s="26"/>
      <c r="L96" s="27"/>
    </row>
    <row r="97" spans="1:12" ht="15.95" customHeight="1" x14ac:dyDescent="0.15">
      <c r="A97" s="107"/>
      <c r="B97" s="107"/>
      <c r="C97" s="107" t="s">
        <v>187</v>
      </c>
      <c r="D97" s="107"/>
      <c r="E97" s="107"/>
      <c r="F97" s="26">
        <f t="shared" ref="F97:K97" si="9">F92+F94+F96</f>
        <v>0</v>
      </c>
      <c r="G97" s="26">
        <f t="shared" si="9"/>
        <v>0</v>
      </c>
      <c r="H97" s="26">
        <f t="shared" si="9"/>
        <v>0</v>
      </c>
      <c r="I97" s="26">
        <f t="shared" si="9"/>
        <v>0</v>
      </c>
      <c r="J97" s="26">
        <f t="shared" si="9"/>
        <v>0</v>
      </c>
      <c r="K97" s="26">
        <f t="shared" si="9"/>
        <v>0</v>
      </c>
      <c r="L97" s="27"/>
    </row>
    <row r="98" spans="1:12" ht="15.95" customHeight="1" x14ac:dyDescent="0.15">
      <c r="A98" s="107"/>
      <c r="B98" s="107"/>
      <c r="C98" s="107" t="s">
        <v>186</v>
      </c>
      <c r="D98" s="107" t="s">
        <v>185</v>
      </c>
      <c r="E98" s="107"/>
      <c r="F98" s="107" t="s">
        <v>271</v>
      </c>
      <c r="G98" s="107"/>
      <c r="H98" s="107"/>
      <c r="I98" s="107" t="s">
        <v>270</v>
      </c>
      <c r="J98" s="107"/>
      <c r="K98" s="107"/>
      <c r="L98" s="27" t="s">
        <v>240</v>
      </c>
    </row>
    <row r="99" spans="1:12" ht="15.95" customHeight="1" x14ac:dyDescent="0.15">
      <c r="A99" s="107"/>
      <c r="B99" s="107"/>
      <c r="C99" s="107"/>
      <c r="D99" s="107"/>
      <c r="E99" s="107"/>
      <c r="F99" s="26">
        <v>1</v>
      </c>
      <c r="G99" s="26">
        <v>1</v>
      </c>
      <c r="H99" s="26">
        <v>0</v>
      </c>
      <c r="I99" s="26">
        <v>1</v>
      </c>
      <c r="J99" s="26">
        <v>1</v>
      </c>
      <c r="K99" s="26">
        <v>1</v>
      </c>
      <c r="L99" s="27"/>
    </row>
    <row r="100" spans="1:12" ht="15.95" customHeight="1" x14ac:dyDescent="0.15">
      <c r="A100" s="107"/>
      <c r="B100" s="107"/>
      <c r="C100" s="107"/>
      <c r="D100" s="107" t="s">
        <v>180</v>
      </c>
      <c r="E100" s="107"/>
      <c r="F100" s="107" t="s">
        <v>184</v>
      </c>
      <c r="G100" s="107"/>
      <c r="H100" s="107"/>
      <c r="I100" s="107" t="s">
        <v>183</v>
      </c>
      <c r="J100" s="107"/>
      <c r="K100" s="107"/>
      <c r="L100" s="27" t="s">
        <v>182</v>
      </c>
    </row>
    <row r="101" spans="1:12" ht="15.95" customHeight="1" x14ac:dyDescent="0.15">
      <c r="A101" s="107"/>
      <c r="B101" s="107"/>
      <c r="C101" s="107"/>
      <c r="D101" s="107"/>
      <c r="E101" s="107"/>
      <c r="F101" s="26">
        <v>3</v>
      </c>
      <c r="G101" s="26">
        <v>3</v>
      </c>
      <c r="H101" s="26">
        <v>0</v>
      </c>
      <c r="I101" s="26">
        <v>3</v>
      </c>
      <c r="J101" s="26">
        <v>3</v>
      </c>
      <c r="K101" s="26">
        <v>0</v>
      </c>
      <c r="L101" s="27"/>
    </row>
    <row r="102" spans="1:12" ht="15.95" customHeight="1" x14ac:dyDescent="0.15">
      <c r="A102" s="107"/>
      <c r="B102" s="107"/>
      <c r="C102" s="107"/>
      <c r="D102" s="110" t="s">
        <v>180</v>
      </c>
      <c r="E102" s="110"/>
      <c r="F102" s="107" t="s">
        <v>181</v>
      </c>
      <c r="G102" s="107"/>
      <c r="H102" s="107"/>
      <c r="I102" s="107" t="s">
        <v>181</v>
      </c>
      <c r="J102" s="107"/>
      <c r="K102" s="107"/>
      <c r="L102" s="27" t="s">
        <v>36</v>
      </c>
    </row>
    <row r="103" spans="1:12" ht="15.95" customHeight="1" x14ac:dyDescent="0.15">
      <c r="A103" s="107"/>
      <c r="B103" s="107"/>
      <c r="C103" s="107"/>
      <c r="D103" s="109"/>
      <c r="E103" s="109"/>
      <c r="F103" s="26">
        <v>3</v>
      </c>
      <c r="G103" s="26">
        <v>2</v>
      </c>
      <c r="H103" s="26">
        <v>2</v>
      </c>
      <c r="I103" s="26">
        <v>3</v>
      </c>
      <c r="J103" s="26">
        <v>1</v>
      </c>
      <c r="K103" s="26">
        <v>3</v>
      </c>
      <c r="L103" s="27"/>
    </row>
    <row r="104" spans="1:12" ht="15.95" customHeight="1" x14ac:dyDescent="0.15">
      <c r="A104" s="107"/>
      <c r="B104" s="107"/>
      <c r="C104" s="107"/>
      <c r="D104" s="107" t="s">
        <v>180</v>
      </c>
      <c r="E104" s="107"/>
      <c r="F104" s="112" t="s">
        <v>179</v>
      </c>
      <c r="G104" s="114"/>
      <c r="H104" s="115"/>
      <c r="I104" s="112" t="s">
        <v>179</v>
      </c>
      <c r="J104" s="114"/>
      <c r="K104" s="115"/>
      <c r="L104" s="27"/>
    </row>
    <row r="105" spans="1:12" ht="15.95" customHeight="1" x14ac:dyDescent="0.15">
      <c r="A105" s="107"/>
      <c r="B105" s="107"/>
      <c r="C105" s="107"/>
      <c r="D105" s="107"/>
      <c r="E105" s="107"/>
      <c r="F105" s="26">
        <v>3</v>
      </c>
      <c r="G105" s="26">
        <v>3</v>
      </c>
      <c r="H105" s="26">
        <v>0</v>
      </c>
      <c r="I105" s="26">
        <v>3</v>
      </c>
      <c r="J105" s="26">
        <v>3</v>
      </c>
      <c r="K105" s="26">
        <v>0</v>
      </c>
      <c r="L105" s="27"/>
    </row>
    <row r="106" spans="1:12" ht="15.95" customHeight="1" x14ac:dyDescent="0.15">
      <c r="A106" s="107"/>
      <c r="B106" s="107"/>
      <c r="C106" s="107"/>
      <c r="D106" s="107" t="s">
        <v>174</v>
      </c>
      <c r="E106" s="107"/>
      <c r="F106" s="107" t="s">
        <v>178</v>
      </c>
      <c r="G106" s="107"/>
      <c r="H106" s="107"/>
      <c r="I106" s="107" t="s">
        <v>178</v>
      </c>
      <c r="J106" s="107"/>
      <c r="K106" s="107"/>
      <c r="L106" s="27"/>
    </row>
    <row r="107" spans="1:12" ht="15.95" customHeight="1" x14ac:dyDescent="0.15">
      <c r="A107" s="107"/>
      <c r="B107" s="107"/>
      <c r="C107" s="107"/>
      <c r="D107" s="107"/>
      <c r="E107" s="107"/>
      <c r="F107" s="26">
        <v>3</v>
      </c>
      <c r="G107" s="26">
        <v>0</v>
      </c>
      <c r="H107" s="26">
        <v>0</v>
      </c>
      <c r="I107" s="26">
        <v>3</v>
      </c>
      <c r="J107" s="26">
        <v>0</v>
      </c>
      <c r="K107" s="26">
        <v>0</v>
      </c>
      <c r="L107" s="27"/>
    </row>
    <row r="108" spans="1:12" ht="15.95" customHeight="1" x14ac:dyDescent="0.15">
      <c r="A108" s="107"/>
      <c r="B108" s="107"/>
      <c r="C108" s="107"/>
      <c r="D108" s="107" t="s">
        <v>174</v>
      </c>
      <c r="E108" s="107"/>
      <c r="F108" s="107" t="s">
        <v>177</v>
      </c>
      <c r="G108" s="107"/>
      <c r="H108" s="107"/>
      <c r="I108" s="107" t="s">
        <v>177</v>
      </c>
      <c r="J108" s="107"/>
      <c r="K108" s="107"/>
      <c r="L108" s="27"/>
    </row>
    <row r="109" spans="1:12" ht="15.95" customHeight="1" x14ac:dyDescent="0.15">
      <c r="A109" s="107"/>
      <c r="B109" s="107"/>
      <c r="C109" s="107"/>
      <c r="D109" s="107"/>
      <c r="E109" s="107"/>
      <c r="F109" s="26">
        <v>2</v>
      </c>
      <c r="G109" s="26">
        <v>2</v>
      </c>
      <c r="H109" s="26">
        <v>0</v>
      </c>
      <c r="I109" s="26">
        <v>2</v>
      </c>
      <c r="J109" s="26">
        <v>2</v>
      </c>
      <c r="K109" s="26">
        <v>0</v>
      </c>
      <c r="L109" s="27"/>
    </row>
    <row r="110" spans="1:12" ht="15.95" customHeight="1" x14ac:dyDescent="0.15">
      <c r="A110" s="107"/>
      <c r="B110" s="107"/>
      <c r="C110" s="107"/>
      <c r="D110" s="107" t="s">
        <v>174</v>
      </c>
      <c r="E110" s="107"/>
      <c r="F110" s="107" t="s">
        <v>176</v>
      </c>
      <c r="G110" s="107"/>
      <c r="H110" s="107"/>
      <c r="I110" s="107" t="s">
        <v>176</v>
      </c>
      <c r="J110" s="107"/>
      <c r="K110" s="107"/>
      <c r="L110" s="27" t="s">
        <v>36</v>
      </c>
    </row>
    <row r="111" spans="1:12" ht="15.95" customHeight="1" x14ac:dyDescent="0.15">
      <c r="A111" s="107"/>
      <c r="B111" s="107"/>
      <c r="C111" s="107"/>
      <c r="D111" s="107"/>
      <c r="E111" s="107"/>
      <c r="F111" s="26">
        <v>3</v>
      </c>
      <c r="G111" s="26">
        <v>2</v>
      </c>
      <c r="H111" s="26">
        <v>2</v>
      </c>
      <c r="I111" s="26">
        <v>3</v>
      </c>
      <c r="J111" s="26">
        <v>1</v>
      </c>
      <c r="K111" s="26">
        <v>3</v>
      </c>
      <c r="L111" s="27"/>
    </row>
    <row r="112" spans="1:12" ht="15.95" customHeight="1" x14ac:dyDescent="0.15">
      <c r="A112" s="107"/>
      <c r="B112" s="107"/>
      <c r="C112" s="107"/>
      <c r="D112" s="107" t="s">
        <v>174</v>
      </c>
      <c r="E112" s="107"/>
      <c r="F112" s="107" t="s">
        <v>175</v>
      </c>
      <c r="G112" s="107"/>
      <c r="H112" s="107"/>
      <c r="I112" s="107" t="s">
        <v>175</v>
      </c>
      <c r="J112" s="107"/>
      <c r="K112" s="107"/>
      <c r="L112" s="27" t="s">
        <v>36</v>
      </c>
    </row>
    <row r="113" spans="1:12" ht="15.95" customHeight="1" x14ac:dyDescent="0.15">
      <c r="A113" s="107"/>
      <c r="B113" s="107"/>
      <c r="C113" s="107"/>
      <c r="D113" s="107"/>
      <c r="E113" s="107"/>
      <c r="F113" s="26">
        <v>3</v>
      </c>
      <c r="G113" s="26">
        <v>2</v>
      </c>
      <c r="H113" s="26">
        <v>2</v>
      </c>
      <c r="I113" s="26">
        <v>2</v>
      </c>
      <c r="J113" s="26">
        <v>0</v>
      </c>
      <c r="K113" s="26">
        <v>3</v>
      </c>
      <c r="L113" s="27"/>
    </row>
    <row r="114" spans="1:12" ht="15.95" customHeight="1" x14ac:dyDescent="0.15">
      <c r="A114" s="107"/>
      <c r="B114" s="107"/>
      <c r="C114" s="107"/>
      <c r="D114" s="107" t="s">
        <v>277</v>
      </c>
      <c r="E114" s="107"/>
      <c r="F114" s="107"/>
      <c r="G114" s="107"/>
      <c r="H114" s="107"/>
      <c r="I114" s="107" t="s">
        <v>278</v>
      </c>
      <c r="J114" s="107"/>
      <c r="K114" s="107"/>
      <c r="L114" s="27" t="s">
        <v>279</v>
      </c>
    </row>
    <row r="115" spans="1:12" ht="15.95" customHeight="1" x14ac:dyDescent="0.15">
      <c r="A115" s="107"/>
      <c r="B115" s="107"/>
      <c r="C115" s="107"/>
      <c r="D115" s="107"/>
      <c r="E115" s="107"/>
      <c r="F115" s="26"/>
      <c r="G115" s="26"/>
      <c r="H115" s="26"/>
      <c r="I115" s="26">
        <v>1</v>
      </c>
      <c r="J115" s="26">
        <v>0</v>
      </c>
      <c r="K115" s="26">
        <v>0</v>
      </c>
      <c r="L115" s="27"/>
    </row>
    <row r="116" spans="1:12" ht="15.95" customHeight="1" x14ac:dyDescent="0.15">
      <c r="A116" s="107"/>
      <c r="B116" s="107"/>
      <c r="C116" s="107" t="s">
        <v>173</v>
      </c>
      <c r="D116" s="107"/>
      <c r="E116" s="107"/>
      <c r="F116" s="26">
        <f t="shared" ref="F116:K116" si="10">F99+F101+F103+F105+F107+F109+F111+F113+F115</f>
        <v>21</v>
      </c>
      <c r="G116" s="26">
        <f t="shared" si="10"/>
        <v>15</v>
      </c>
      <c r="H116" s="26">
        <f t="shared" si="10"/>
        <v>6</v>
      </c>
      <c r="I116" s="26">
        <f t="shared" si="10"/>
        <v>21</v>
      </c>
      <c r="J116" s="26">
        <f t="shared" si="10"/>
        <v>11</v>
      </c>
      <c r="K116" s="26">
        <f t="shared" si="10"/>
        <v>10</v>
      </c>
      <c r="L116" s="27"/>
    </row>
    <row r="117" spans="1:12" ht="15.95" customHeight="1" x14ac:dyDescent="0.15">
      <c r="A117" s="107"/>
      <c r="B117" s="107" t="s">
        <v>172</v>
      </c>
      <c r="C117" s="107"/>
      <c r="D117" s="107"/>
      <c r="E117" s="107"/>
      <c r="F117" s="26">
        <f t="shared" ref="F117:K117" si="11">F97+F116</f>
        <v>21</v>
      </c>
      <c r="G117" s="26">
        <f t="shared" si="11"/>
        <v>15</v>
      </c>
      <c r="H117" s="26">
        <f t="shared" si="11"/>
        <v>6</v>
      </c>
      <c r="I117" s="26">
        <f t="shared" si="11"/>
        <v>21</v>
      </c>
      <c r="J117" s="26">
        <f t="shared" si="11"/>
        <v>11</v>
      </c>
      <c r="K117" s="26">
        <f t="shared" si="11"/>
        <v>10</v>
      </c>
      <c r="L117" s="27"/>
    </row>
    <row r="118" spans="1:12" ht="15.95" customHeight="1" x14ac:dyDescent="0.15">
      <c r="A118" s="107" t="s">
        <v>171</v>
      </c>
      <c r="B118" s="107"/>
      <c r="C118" s="107"/>
      <c r="D118" s="107"/>
      <c r="E118" s="107"/>
      <c r="F118" s="26">
        <f t="shared" ref="F118:K118" si="12">F34+F63+F90+F117</f>
        <v>90</v>
      </c>
      <c r="G118" s="26">
        <f t="shared" si="12"/>
        <v>69</v>
      </c>
      <c r="H118" s="26">
        <f t="shared" si="12"/>
        <v>30</v>
      </c>
      <c r="I118" s="26">
        <f t="shared" si="12"/>
        <v>90</v>
      </c>
      <c r="J118" s="26">
        <f t="shared" si="12"/>
        <v>54</v>
      </c>
      <c r="K118" s="26">
        <f t="shared" si="12"/>
        <v>46</v>
      </c>
      <c r="L118" s="27"/>
    </row>
    <row r="119" spans="1:12" ht="15.95" customHeight="1" x14ac:dyDescent="0.15">
      <c r="A119" s="112" t="s">
        <v>170</v>
      </c>
      <c r="B119" s="114"/>
      <c r="C119" s="122"/>
      <c r="D119" s="122"/>
      <c r="E119" s="122"/>
      <c r="F119" s="122"/>
      <c r="G119" s="122"/>
      <c r="H119" s="122"/>
      <c r="I119" s="122"/>
      <c r="J119" s="122"/>
      <c r="K119" s="123"/>
      <c r="L119" s="27"/>
    </row>
    <row r="120" spans="1:12" ht="15.95" customHeight="1" x14ac:dyDescent="0.15">
      <c r="A120" s="107" t="s">
        <v>169</v>
      </c>
      <c r="B120" s="112"/>
      <c r="C120" s="111" t="s">
        <v>168</v>
      </c>
      <c r="D120" s="111"/>
      <c r="E120" s="111"/>
      <c r="F120" s="111" t="s">
        <v>167</v>
      </c>
      <c r="G120" s="111"/>
      <c r="H120" s="111" t="s">
        <v>166</v>
      </c>
      <c r="I120" s="111"/>
      <c r="J120" s="111" t="s">
        <v>280</v>
      </c>
      <c r="K120" s="111"/>
      <c r="L120" s="82" t="s">
        <v>165</v>
      </c>
    </row>
    <row r="121" spans="1:12" ht="15.95" customHeight="1" x14ac:dyDescent="0.15">
      <c r="A121" s="107"/>
      <c r="B121" s="112"/>
      <c r="C121" s="111">
        <f>SUM(I14,I16,I18,I20,I22,I43,I72,I99)</f>
        <v>17</v>
      </c>
      <c r="D121" s="111"/>
      <c r="E121" s="111"/>
      <c r="F121" s="111">
        <f>SUM(I105,I103,I101,I82,I80,I78,I76,I74,I49,I47,I45,I26,I24, I88)</f>
        <v>39</v>
      </c>
      <c r="G121" s="111"/>
      <c r="H121" s="111">
        <f>SUM(I113,I111,I109,I107,I86,I84,I55,I53,I51, I57)</f>
        <v>25</v>
      </c>
      <c r="I121" s="111"/>
      <c r="J121" s="111">
        <f>SUM(I115)</f>
        <v>1</v>
      </c>
      <c r="K121" s="111"/>
      <c r="L121" s="83">
        <f>SUM(C121:K121)</f>
        <v>82</v>
      </c>
    </row>
    <row r="122" spans="1:12" ht="15.95" customHeight="1" x14ac:dyDescent="0.15">
      <c r="A122" s="124" t="s">
        <v>164</v>
      </c>
      <c r="B122" s="123"/>
      <c r="C122" s="109" t="s">
        <v>163</v>
      </c>
      <c r="D122" s="109"/>
      <c r="E122" s="109"/>
      <c r="F122" s="109" t="s">
        <v>162</v>
      </c>
      <c r="G122" s="109"/>
      <c r="H122" s="109"/>
      <c r="I122" s="109" t="s">
        <v>161</v>
      </c>
      <c r="J122" s="109"/>
      <c r="K122" s="109"/>
      <c r="L122" s="17" t="s">
        <v>160</v>
      </c>
    </row>
    <row r="123" spans="1:12" ht="15.95" customHeight="1" x14ac:dyDescent="0.15">
      <c r="A123" s="125"/>
      <c r="B123" s="126"/>
      <c r="C123" s="112">
        <f>SUM(I7,I9,I11,I36,I38)</f>
        <v>8</v>
      </c>
      <c r="D123" s="114"/>
      <c r="E123" s="115"/>
      <c r="F123" s="112"/>
      <c r="G123" s="114"/>
      <c r="H123" s="115"/>
      <c r="I123" s="112">
        <f>C123+F123</f>
        <v>8</v>
      </c>
      <c r="J123" s="114"/>
      <c r="K123" s="115"/>
      <c r="L123" s="16">
        <f>L121+I123</f>
        <v>90</v>
      </c>
    </row>
    <row r="124" spans="1:12" ht="15" customHeight="1" x14ac:dyDescent="0.15">
      <c r="A124" s="127" t="s">
        <v>159</v>
      </c>
      <c r="B124" s="128"/>
      <c r="C124" s="128"/>
      <c r="D124" s="128"/>
      <c r="E124" s="129"/>
      <c r="F124" s="108">
        <v>23</v>
      </c>
      <c r="G124" s="108"/>
      <c r="H124" s="108"/>
      <c r="I124" s="108" t="s">
        <v>158</v>
      </c>
      <c r="J124" s="108"/>
      <c r="K124" s="108"/>
      <c r="L124" s="18">
        <v>35</v>
      </c>
    </row>
  </sheetData>
  <mergeCells count="262">
    <mergeCell ref="A1:L1"/>
    <mergeCell ref="A119:K119"/>
    <mergeCell ref="A122:B123"/>
    <mergeCell ref="C70:E70"/>
    <mergeCell ref="E31:E32"/>
    <mergeCell ref="F31:H31"/>
    <mergeCell ref="I31:K31"/>
    <mergeCell ref="A124:E124"/>
    <mergeCell ref="C123:E123"/>
    <mergeCell ref="F123:H123"/>
    <mergeCell ref="I123:K123"/>
    <mergeCell ref="D27:D28"/>
    <mergeCell ref="E27:E28"/>
    <mergeCell ref="F27:H27"/>
    <mergeCell ref="I29:K29"/>
    <mergeCell ref="D31:D32"/>
    <mergeCell ref="I81:K81"/>
    <mergeCell ref="F44:H44"/>
    <mergeCell ref="I44:K44"/>
    <mergeCell ref="E46:E47"/>
    <mergeCell ref="C64:C69"/>
    <mergeCell ref="D64:D65"/>
    <mergeCell ref="E64:E65"/>
    <mergeCell ref="D68:D69"/>
    <mergeCell ref="B91:B116"/>
    <mergeCell ref="I25:K25"/>
    <mergeCell ref="C71:C88"/>
    <mergeCell ref="E71:E72"/>
    <mergeCell ref="F50:H50"/>
    <mergeCell ref="E50:E51"/>
    <mergeCell ref="D50:D51"/>
    <mergeCell ref="B63:E63"/>
    <mergeCell ref="I27:K27"/>
    <mergeCell ref="D54:D55"/>
    <mergeCell ref="F102:H102"/>
    <mergeCell ref="I102:K102"/>
    <mergeCell ref="D85:D86"/>
    <mergeCell ref="E85:E86"/>
    <mergeCell ref="C42:C61"/>
    <mergeCell ref="D42:D43"/>
    <mergeCell ref="E42:E43"/>
    <mergeCell ref="D44:D45"/>
    <mergeCell ref="I56:K56"/>
    <mergeCell ref="I54:K54"/>
    <mergeCell ref="I42:K42"/>
    <mergeCell ref="I46:K46"/>
    <mergeCell ref="F25:H25"/>
    <mergeCell ref="F68:H68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I2:K2"/>
    <mergeCell ref="D2:D5"/>
    <mergeCell ref="D6:D7"/>
    <mergeCell ref="D8:D9"/>
    <mergeCell ref="D10:D11"/>
    <mergeCell ref="E8:E9"/>
    <mergeCell ref="F8:H8"/>
    <mergeCell ref="F4:F5"/>
    <mergeCell ref="A2:A5"/>
    <mergeCell ref="B2:B5"/>
    <mergeCell ref="C2:C5"/>
    <mergeCell ref="E2:E5"/>
    <mergeCell ref="F3:H3"/>
    <mergeCell ref="A6:A63"/>
    <mergeCell ref="D15:D16"/>
    <mergeCell ref="E15:E16"/>
    <mergeCell ref="F15:H15"/>
    <mergeCell ref="F54:H54"/>
    <mergeCell ref="D56:D57"/>
    <mergeCell ref="F42:H42"/>
    <mergeCell ref="F46:H46"/>
    <mergeCell ref="D58:D59"/>
    <mergeCell ref="E58:E59"/>
    <mergeCell ref="D52:D53"/>
    <mergeCell ref="F17:H17"/>
    <mergeCell ref="E10:E11"/>
    <mergeCell ref="F10:H10"/>
    <mergeCell ref="B35:B62"/>
    <mergeCell ref="C35:C40"/>
    <mergeCell ref="D35:D36"/>
    <mergeCell ref="D25:D26"/>
    <mergeCell ref="E25:E26"/>
    <mergeCell ref="I10:K10"/>
    <mergeCell ref="C41:E41"/>
    <mergeCell ref="D39:D40"/>
    <mergeCell ref="D48:D49"/>
    <mergeCell ref="C12:E12"/>
    <mergeCell ref="D13:D14"/>
    <mergeCell ref="E13:E14"/>
    <mergeCell ref="F13:H13"/>
    <mergeCell ref="C13:C32"/>
    <mergeCell ref="D29:D30"/>
    <mergeCell ref="E21:E22"/>
    <mergeCell ref="F21:H21"/>
    <mergeCell ref="E54:E55"/>
    <mergeCell ref="E44:E45"/>
    <mergeCell ref="I13:K13"/>
    <mergeCell ref="E29:E30"/>
    <mergeCell ref="D21:D22"/>
    <mergeCell ref="F29:H29"/>
    <mergeCell ref="E39:E40"/>
    <mergeCell ref="F35:H35"/>
    <mergeCell ref="I35:K35"/>
    <mergeCell ref="D37:D38"/>
    <mergeCell ref="E37:E38"/>
    <mergeCell ref="I37:K37"/>
    <mergeCell ref="E35:E36"/>
    <mergeCell ref="F39:H39"/>
    <mergeCell ref="I39:K39"/>
    <mergeCell ref="F37:H37"/>
    <mergeCell ref="F56:H56"/>
    <mergeCell ref="I58:K58"/>
    <mergeCell ref="D60:D61"/>
    <mergeCell ref="E60:E61"/>
    <mergeCell ref="F60:H60"/>
    <mergeCell ref="I60:K60"/>
    <mergeCell ref="C33:E33"/>
    <mergeCell ref="B34:E34"/>
    <mergeCell ref="B6:B33"/>
    <mergeCell ref="I15:K15"/>
    <mergeCell ref="I17:K17"/>
    <mergeCell ref="D19:D20"/>
    <mergeCell ref="E19:E20"/>
    <mergeCell ref="F19:H19"/>
    <mergeCell ref="I19:K19"/>
    <mergeCell ref="D17:D18"/>
    <mergeCell ref="E17:E18"/>
    <mergeCell ref="F23:H23"/>
    <mergeCell ref="I8:K8"/>
    <mergeCell ref="C6:C11"/>
    <mergeCell ref="I21:K21"/>
    <mergeCell ref="D23:D24"/>
    <mergeCell ref="E23:E24"/>
    <mergeCell ref="I23:K23"/>
    <mergeCell ref="I68:K68"/>
    <mergeCell ref="I71:K71"/>
    <mergeCell ref="F73:H73"/>
    <mergeCell ref="I73:K73"/>
    <mergeCell ref="D71:D72"/>
    <mergeCell ref="F71:H71"/>
    <mergeCell ref="D46:D47"/>
    <mergeCell ref="F58:H58"/>
    <mergeCell ref="E48:E49"/>
    <mergeCell ref="E52:E53"/>
    <mergeCell ref="E68:E69"/>
    <mergeCell ref="C62:E62"/>
    <mergeCell ref="I64:K64"/>
    <mergeCell ref="D66:D67"/>
    <mergeCell ref="E66:E67"/>
    <mergeCell ref="F66:H66"/>
    <mergeCell ref="I66:K66"/>
    <mergeCell ref="F64:H64"/>
    <mergeCell ref="F48:H48"/>
    <mergeCell ref="I48:K48"/>
    <mergeCell ref="F52:H52"/>
    <mergeCell ref="I52:K52"/>
    <mergeCell ref="I50:K50"/>
    <mergeCell ref="E56:E57"/>
    <mergeCell ref="I85:K85"/>
    <mergeCell ref="D87:D88"/>
    <mergeCell ref="E87:E88"/>
    <mergeCell ref="F87:H87"/>
    <mergeCell ref="I87:K87"/>
    <mergeCell ref="D91:D92"/>
    <mergeCell ref="I75:K75"/>
    <mergeCell ref="D77:D78"/>
    <mergeCell ref="E77:E78"/>
    <mergeCell ref="F77:H77"/>
    <mergeCell ref="I77:K77"/>
    <mergeCell ref="D75:D76"/>
    <mergeCell ref="E75:E76"/>
    <mergeCell ref="F75:H75"/>
    <mergeCell ref="F79:H79"/>
    <mergeCell ref="I79:K79"/>
    <mergeCell ref="D83:D84"/>
    <mergeCell ref="E83:E84"/>
    <mergeCell ref="F83:H83"/>
    <mergeCell ref="I83:K83"/>
    <mergeCell ref="D81:D82"/>
    <mergeCell ref="E81:E82"/>
    <mergeCell ref="F81:H81"/>
    <mergeCell ref="D79:D80"/>
    <mergeCell ref="D98:D99"/>
    <mergeCell ref="F106:H106"/>
    <mergeCell ref="I106:K106"/>
    <mergeCell ref="F93:H93"/>
    <mergeCell ref="I93:K93"/>
    <mergeCell ref="D95:D96"/>
    <mergeCell ref="E95:E96"/>
    <mergeCell ref="F95:H95"/>
    <mergeCell ref="I95:K95"/>
    <mergeCell ref="D93:D94"/>
    <mergeCell ref="E93:E94"/>
    <mergeCell ref="E100:E101"/>
    <mergeCell ref="A64:A117"/>
    <mergeCell ref="B64:B89"/>
    <mergeCell ref="D106:D107"/>
    <mergeCell ref="E106:E107"/>
    <mergeCell ref="C97:E97"/>
    <mergeCell ref="C91:C96"/>
    <mergeCell ref="I112:K112"/>
    <mergeCell ref="D112:D113"/>
    <mergeCell ref="E112:E113"/>
    <mergeCell ref="F112:H112"/>
    <mergeCell ref="C116:E116"/>
    <mergeCell ref="B117:E117"/>
    <mergeCell ref="D114:D115"/>
    <mergeCell ref="D104:D105"/>
    <mergeCell ref="E104:E105"/>
    <mergeCell ref="F104:H104"/>
    <mergeCell ref="I104:K104"/>
    <mergeCell ref="D108:D109"/>
    <mergeCell ref="E91:E92"/>
    <mergeCell ref="F85:H85"/>
    <mergeCell ref="C89:E89"/>
    <mergeCell ref="B90:E90"/>
    <mergeCell ref="F91:H91"/>
    <mergeCell ref="I91:K91"/>
    <mergeCell ref="I122:K122"/>
    <mergeCell ref="F108:H108"/>
    <mergeCell ref="I108:K108"/>
    <mergeCell ref="D110:D111"/>
    <mergeCell ref="E110:E111"/>
    <mergeCell ref="F110:H110"/>
    <mergeCell ref="I110:K110"/>
    <mergeCell ref="F120:G120"/>
    <mergeCell ref="H120:I120"/>
    <mergeCell ref="J120:K120"/>
    <mergeCell ref="F121:G121"/>
    <mergeCell ref="H121:I121"/>
    <mergeCell ref="J121:K121"/>
    <mergeCell ref="E79:E80"/>
    <mergeCell ref="D73:D74"/>
    <mergeCell ref="E73:E74"/>
    <mergeCell ref="I124:K124"/>
    <mergeCell ref="F124:H124"/>
    <mergeCell ref="C122:E122"/>
    <mergeCell ref="E114:E115"/>
    <mergeCell ref="F114:H114"/>
    <mergeCell ref="I114:K114"/>
    <mergeCell ref="C98:C115"/>
    <mergeCell ref="D102:D103"/>
    <mergeCell ref="E102:E103"/>
    <mergeCell ref="C121:E121"/>
    <mergeCell ref="A118:E118"/>
    <mergeCell ref="A120:B121"/>
    <mergeCell ref="F100:H100"/>
    <mergeCell ref="I100:K100"/>
    <mergeCell ref="E108:E109"/>
    <mergeCell ref="E98:E99"/>
    <mergeCell ref="F98:H98"/>
    <mergeCell ref="I98:K98"/>
    <mergeCell ref="D100:D101"/>
    <mergeCell ref="F122:H122"/>
    <mergeCell ref="C120:E120"/>
  </mergeCells>
  <phoneticPr fontId="3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>
    <oddHeader xml:space="preserve">&amp;L&amp;12붙임.  라&amp;C&amp;"굴림체,굵게"&amp;20신구교과목대비표
</oddHead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tabSelected="1" topLeftCell="A17" zoomScaleNormal="100" workbookViewId="0">
      <selection activeCell="D29" sqref="D29"/>
    </sheetView>
  </sheetViews>
  <sheetFormatPr defaultRowHeight="13.5" x14ac:dyDescent="0.15"/>
  <cols>
    <col min="1" max="2" width="4.77734375" style="1" customWidth="1"/>
    <col min="3" max="3" width="13.6640625" style="1" bestFit="1" customWidth="1"/>
    <col min="4" max="4" width="13.6640625" style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3" customFormat="1" ht="15.95" customHeight="1" x14ac:dyDescent="0.15">
      <c r="A2" s="154" t="s">
        <v>1</v>
      </c>
      <c r="B2" s="131"/>
      <c r="C2" s="131" t="s">
        <v>2</v>
      </c>
      <c r="D2" s="157" t="s">
        <v>295</v>
      </c>
      <c r="E2" s="131" t="s">
        <v>3</v>
      </c>
      <c r="F2" s="131"/>
      <c r="G2" s="131"/>
      <c r="H2" s="131"/>
      <c r="I2" s="131"/>
      <c r="J2" s="155"/>
      <c r="K2" s="131" t="s">
        <v>4</v>
      </c>
      <c r="L2" s="156"/>
      <c r="M2" s="131"/>
      <c r="N2" s="131"/>
      <c r="O2" s="131"/>
      <c r="P2" s="131"/>
      <c r="Q2" s="130" t="s">
        <v>5</v>
      </c>
      <c r="R2" s="131"/>
      <c r="S2" s="13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s="3" customFormat="1" ht="15.95" customHeight="1" x14ac:dyDescent="0.15">
      <c r="A3" s="140"/>
      <c r="B3" s="134"/>
      <c r="C3" s="134"/>
      <c r="D3" s="145"/>
      <c r="E3" s="134" t="s">
        <v>6</v>
      </c>
      <c r="F3" s="134"/>
      <c r="G3" s="134"/>
      <c r="H3" s="134" t="s">
        <v>7</v>
      </c>
      <c r="I3" s="134"/>
      <c r="J3" s="136"/>
      <c r="K3" s="134" t="s">
        <v>6</v>
      </c>
      <c r="L3" s="137"/>
      <c r="M3" s="134"/>
      <c r="N3" s="134" t="s">
        <v>7</v>
      </c>
      <c r="O3" s="134"/>
      <c r="P3" s="134"/>
      <c r="Q3" s="133"/>
      <c r="R3" s="134"/>
      <c r="S3" s="135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4" s="5" customFormat="1" ht="15.95" customHeight="1" x14ac:dyDescent="0.15">
      <c r="A4" s="140"/>
      <c r="B4" s="134"/>
      <c r="C4" s="134"/>
      <c r="D4" s="146"/>
      <c r="E4" s="3" t="s">
        <v>19</v>
      </c>
      <c r="F4" s="3" t="s">
        <v>10</v>
      </c>
      <c r="G4" s="3" t="s">
        <v>20</v>
      </c>
      <c r="H4" s="3" t="s">
        <v>19</v>
      </c>
      <c r="I4" s="3" t="s">
        <v>10</v>
      </c>
      <c r="J4" s="3" t="s">
        <v>20</v>
      </c>
      <c r="K4" s="3" t="s">
        <v>19</v>
      </c>
      <c r="L4" s="3" t="s">
        <v>10</v>
      </c>
      <c r="M4" s="3" t="s">
        <v>20</v>
      </c>
      <c r="N4" s="3" t="s">
        <v>19</v>
      </c>
      <c r="O4" s="3" t="s">
        <v>10</v>
      </c>
      <c r="P4" s="3" t="s">
        <v>20</v>
      </c>
      <c r="Q4" s="3" t="s">
        <v>19</v>
      </c>
      <c r="R4" s="3" t="s">
        <v>10</v>
      </c>
      <c r="S4" s="4" t="s">
        <v>20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s="5" customFormat="1" ht="15.95" customHeight="1" x14ac:dyDescent="0.15">
      <c r="A5" s="140" t="s">
        <v>0</v>
      </c>
      <c r="B5" s="144" t="s">
        <v>11</v>
      </c>
      <c r="C5" s="5" t="s">
        <v>291</v>
      </c>
      <c r="D5" s="5" t="s">
        <v>296</v>
      </c>
      <c r="E5" s="5">
        <v>1</v>
      </c>
      <c r="F5" s="5">
        <v>1</v>
      </c>
      <c r="G5" s="5">
        <v>0</v>
      </c>
      <c r="J5" s="9"/>
      <c r="N5" s="12"/>
      <c r="O5" s="3"/>
      <c r="P5" s="3"/>
      <c r="Q5" s="6">
        <f t="shared" ref="Q5:Q11" si="0">E5+H5+K5+N5</f>
        <v>1</v>
      </c>
      <c r="R5" s="6">
        <f t="shared" ref="R5:S9" si="1">F5+I5+L5+O5</f>
        <v>1</v>
      </c>
      <c r="S5" s="4">
        <f t="shared" si="1"/>
        <v>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5" customFormat="1" ht="15.95" customHeight="1" x14ac:dyDescent="0.15">
      <c r="A6" s="140"/>
      <c r="B6" s="145"/>
      <c r="C6" s="5" t="s">
        <v>37</v>
      </c>
      <c r="D6" s="5" t="s">
        <v>296</v>
      </c>
      <c r="E6" s="5">
        <v>2</v>
      </c>
      <c r="F6" s="5">
        <v>2</v>
      </c>
      <c r="G6" s="5">
        <v>0</v>
      </c>
      <c r="J6" s="9"/>
      <c r="P6" s="12"/>
      <c r="Q6" s="6">
        <f t="shared" si="0"/>
        <v>2</v>
      </c>
      <c r="R6" s="6">
        <f t="shared" si="1"/>
        <v>2</v>
      </c>
      <c r="S6" s="4">
        <f t="shared" si="1"/>
        <v>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5.95" customHeight="1" x14ac:dyDescent="0.15">
      <c r="A7" s="140"/>
      <c r="B7" s="145"/>
      <c r="C7" s="5" t="s">
        <v>27</v>
      </c>
      <c r="D7" s="5" t="s">
        <v>296</v>
      </c>
      <c r="E7" s="5">
        <v>2</v>
      </c>
      <c r="F7" s="5">
        <v>2</v>
      </c>
      <c r="G7" s="5">
        <v>0</v>
      </c>
      <c r="H7" s="5"/>
      <c r="I7" s="5"/>
      <c r="J7" s="9"/>
      <c r="K7" s="5"/>
      <c r="L7" s="5"/>
      <c r="M7" s="5"/>
      <c r="N7" s="5"/>
      <c r="O7" s="5"/>
      <c r="P7" s="5"/>
      <c r="Q7" s="6">
        <f t="shared" si="0"/>
        <v>2</v>
      </c>
      <c r="R7" s="6">
        <f t="shared" si="1"/>
        <v>2</v>
      </c>
      <c r="S7" s="4">
        <f t="shared" si="1"/>
        <v>0</v>
      </c>
    </row>
    <row r="8" spans="1:54" ht="15.95" customHeight="1" x14ac:dyDescent="0.15">
      <c r="A8" s="140"/>
      <c r="B8" s="145"/>
      <c r="C8" s="5" t="s">
        <v>28</v>
      </c>
      <c r="D8" s="5" t="s">
        <v>296</v>
      </c>
      <c r="E8" s="5"/>
      <c r="F8" s="5"/>
      <c r="G8" s="5"/>
      <c r="H8" s="5">
        <v>1</v>
      </c>
      <c r="I8" s="5">
        <v>1</v>
      </c>
      <c r="J8" s="9">
        <v>0</v>
      </c>
      <c r="K8" s="5"/>
      <c r="L8" s="5"/>
      <c r="M8" s="5"/>
      <c r="N8" s="5"/>
      <c r="O8" s="5"/>
      <c r="P8" s="5"/>
      <c r="Q8" s="6">
        <f t="shared" si="0"/>
        <v>1</v>
      </c>
      <c r="R8" s="6">
        <f t="shared" si="1"/>
        <v>1</v>
      </c>
      <c r="S8" s="4">
        <f t="shared" si="1"/>
        <v>0</v>
      </c>
    </row>
    <row r="9" spans="1:54" ht="15.95" customHeight="1" x14ac:dyDescent="0.15">
      <c r="A9" s="140"/>
      <c r="B9" s="146"/>
      <c r="C9" s="5" t="s">
        <v>38</v>
      </c>
      <c r="D9" s="5" t="s">
        <v>296</v>
      </c>
      <c r="E9" s="5"/>
      <c r="F9" s="5"/>
      <c r="G9" s="5"/>
      <c r="H9" s="5">
        <v>2</v>
      </c>
      <c r="I9" s="5">
        <v>2</v>
      </c>
      <c r="J9" s="9">
        <v>0</v>
      </c>
      <c r="K9" s="5"/>
      <c r="L9" s="5"/>
      <c r="M9" s="5"/>
      <c r="N9" s="5"/>
      <c r="O9" s="5"/>
      <c r="P9" s="5"/>
      <c r="Q9" s="6">
        <f t="shared" si="0"/>
        <v>2</v>
      </c>
      <c r="R9" s="6">
        <f t="shared" si="1"/>
        <v>2</v>
      </c>
      <c r="S9" s="4">
        <f t="shared" si="1"/>
        <v>0</v>
      </c>
    </row>
    <row r="10" spans="1:54" ht="15.95" customHeight="1" x14ac:dyDescent="0.15">
      <c r="A10" s="140"/>
      <c r="B10" s="136" t="s">
        <v>12</v>
      </c>
      <c r="C10" s="133"/>
      <c r="D10" s="106"/>
      <c r="E10" s="3">
        <f t="shared" ref="E10:P10" si="2">SUM(E5:E9)</f>
        <v>5</v>
      </c>
      <c r="F10" s="3">
        <f t="shared" si="2"/>
        <v>5</v>
      </c>
      <c r="G10" s="3">
        <f t="shared" si="2"/>
        <v>0</v>
      </c>
      <c r="H10" s="3">
        <f>SUM(H5:H9)</f>
        <v>3</v>
      </c>
      <c r="I10" s="3">
        <f>SUM(I5:I9)</f>
        <v>3</v>
      </c>
      <c r="J10" s="3">
        <f>SUM(J5:J9)</f>
        <v>0</v>
      </c>
      <c r="K10" s="3">
        <f>SUM(K5:K9)</f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3">
        <f t="shared" si="2"/>
        <v>0</v>
      </c>
      <c r="P10" s="3">
        <f t="shared" si="2"/>
        <v>0</v>
      </c>
      <c r="Q10" s="3">
        <f t="shared" si="0"/>
        <v>8</v>
      </c>
      <c r="R10" s="3">
        <f>F10+I10+L10+O10</f>
        <v>8</v>
      </c>
      <c r="S10" s="4">
        <f>G10+J10+M10+P10</f>
        <v>0</v>
      </c>
    </row>
    <row r="11" spans="1:54" ht="15.95" customHeight="1" x14ac:dyDescent="0.15">
      <c r="A11" s="141" t="s">
        <v>13</v>
      </c>
      <c r="B11" s="144" t="s">
        <v>14</v>
      </c>
      <c r="C11" s="14" t="s">
        <v>54</v>
      </c>
      <c r="D11" s="14"/>
      <c r="E11" s="5">
        <v>2</v>
      </c>
      <c r="F11" s="28">
        <v>0</v>
      </c>
      <c r="G11" s="28">
        <v>3</v>
      </c>
      <c r="H11" s="5"/>
      <c r="I11" s="5"/>
      <c r="J11" s="5"/>
      <c r="K11" s="5"/>
      <c r="L11" s="5"/>
      <c r="M11" s="5"/>
      <c r="N11" s="5"/>
      <c r="O11" s="5"/>
      <c r="P11" s="5"/>
      <c r="Q11" s="6">
        <f t="shared" si="0"/>
        <v>2</v>
      </c>
      <c r="R11" s="6">
        <f>F11+I11+L11+O11</f>
        <v>0</v>
      </c>
      <c r="S11" s="4">
        <f>G11+J11+M11+P11</f>
        <v>3</v>
      </c>
    </row>
    <row r="12" spans="1:54" ht="15.95" customHeight="1" x14ac:dyDescent="0.15">
      <c r="A12" s="142"/>
      <c r="B12" s="145"/>
      <c r="C12" s="14" t="s">
        <v>53</v>
      </c>
      <c r="D12" s="14"/>
      <c r="E12" s="5">
        <v>3</v>
      </c>
      <c r="F12" s="28">
        <v>1</v>
      </c>
      <c r="G12" s="28">
        <v>3</v>
      </c>
      <c r="H12" s="5"/>
      <c r="I12" s="5"/>
      <c r="J12" s="5"/>
      <c r="K12" s="5"/>
      <c r="L12" s="5"/>
      <c r="M12" s="5"/>
      <c r="N12" s="5"/>
      <c r="O12" s="5"/>
      <c r="P12" s="5"/>
      <c r="Q12" s="6">
        <f t="shared" ref="Q12:Q50" si="3">E12+H12+K12+N12</f>
        <v>3</v>
      </c>
      <c r="R12" s="6">
        <f t="shared" ref="R12:R50" si="4">F12+I12+L12+O12</f>
        <v>1</v>
      </c>
      <c r="S12" s="4">
        <f t="shared" ref="S12:S50" si="5">G12+J12+M12+P12</f>
        <v>3</v>
      </c>
    </row>
    <row r="13" spans="1:54" ht="15.95" customHeight="1" x14ac:dyDescent="0.15">
      <c r="A13" s="142"/>
      <c r="B13" s="145"/>
      <c r="C13" s="14" t="s">
        <v>55</v>
      </c>
      <c r="D13" s="14"/>
      <c r="E13" s="5">
        <v>3</v>
      </c>
      <c r="F13" s="28">
        <v>1</v>
      </c>
      <c r="G13" s="28">
        <v>3</v>
      </c>
      <c r="H13" s="5"/>
      <c r="I13" s="5"/>
      <c r="J13" s="5"/>
      <c r="K13" s="5"/>
      <c r="L13" s="5"/>
      <c r="M13" s="5"/>
      <c r="N13" s="5"/>
      <c r="O13" s="5"/>
      <c r="P13" s="5"/>
      <c r="Q13" s="6">
        <f t="shared" si="3"/>
        <v>3</v>
      </c>
      <c r="R13" s="6">
        <f t="shared" si="4"/>
        <v>1</v>
      </c>
      <c r="S13" s="4">
        <f t="shared" si="5"/>
        <v>3</v>
      </c>
    </row>
    <row r="14" spans="1:54" ht="15.95" customHeight="1" x14ac:dyDescent="0.15">
      <c r="A14" s="142"/>
      <c r="B14" s="145"/>
      <c r="C14" s="14" t="s">
        <v>22</v>
      </c>
      <c r="D14" s="14"/>
      <c r="E14" s="5">
        <v>3</v>
      </c>
      <c r="F14" s="5">
        <v>3</v>
      </c>
      <c r="G14" s="5">
        <v>0</v>
      </c>
      <c r="H14" s="5"/>
      <c r="I14" s="5"/>
      <c r="J14" s="5"/>
      <c r="K14" s="5"/>
      <c r="L14" s="5"/>
      <c r="M14" s="5"/>
      <c r="N14" s="5"/>
      <c r="O14" s="5"/>
      <c r="P14" s="5"/>
      <c r="Q14" s="6">
        <f t="shared" si="3"/>
        <v>3</v>
      </c>
      <c r="R14" s="6">
        <f t="shared" si="4"/>
        <v>3</v>
      </c>
      <c r="S14" s="4">
        <f t="shared" si="5"/>
        <v>0</v>
      </c>
    </row>
    <row r="15" spans="1:54" ht="15.95" customHeight="1" x14ac:dyDescent="0.15">
      <c r="A15" s="142"/>
      <c r="B15" s="145"/>
      <c r="C15" s="14" t="s">
        <v>56</v>
      </c>
      <c r="D15" s="14"/>
      <c r="E15" s="5">
        <v>2</v>
      </c>
      <c r="F15" s="5">
        <v>1</v>
      </c>
      <c r="G15" s="5">
        <v>2</v>
      </c>
      <c r="H15" s="5"/>
      <c r="I15" s="5"/>
      <c r="J15" s="5"/>
      <c r="K15" s="5"/>
      <c r="L15" s="5"/>
      <c r="M15" s="5"/>
      <c r="N15" s="5"/>
      <c r="O15" s="5"/>
      <c r="P15" s="5"/>
      <c r="Q15" s="6">
        <f t="shared" si="3"/>
        <v>2</v>
      </c>
      <c r="R15" s="6">
        <f t="shared" si="4"/>
        <v>1</v>
      </c>
      <c r="S15" s="4">
        <f t="shared" si="5"/>
        <v>2</v>
      </c>
    </row>
    <row r="16" spans="1:54" ht="15.95" customHeight="1" x14ac:dyDescent="0.15">
      <c r="A16" s="142"/>
      <c r="B16" s="145"/>
      <c r="C16" s="14" t="s">
        <v>23</v>
      </c>
      <c r="D16" s="14"/>
      <c r="E16" s="5">
        <v>3</v>
      </c>
      <c r="F16" s="5">
        <v>3</v>
      </c>
      <c r="G16" s="5">
        <v>0</v>
      </c>
      <c r="H16" s="5"/>
      <c r="I16" s="5"/>
      <c r="J16" s="5"/>
      <c r="K16" s="5"/>
      <c r="L16" s="5"/>
      <c r="M16" s="5"/>
      <c r="N16" s="5"/>
      <c r="O16" s="5"/>
      <c r="P16" s="5"/>
      <c r="Q16" s="6">
        <f t="shared" si="3"/>
        <v>3</v>
      </c>
      <c r="R16" s="6">
        <f t="shared" si="4"/>
        <v>3</v>
      </c>
      <c r="S16" s="4">
        <f t="shared" si="5"/>
        <v>0</v>
      </c>
    </row>
    <row r="17" spans="1:19" ht="15.95" customHeight="1" x14ac:dyDescent="0.15">
      <c r="A17" s="142"/>
      <c r="B17" s="145"/>
      <c r="C17" s="14" t="s">
        <v>267</v>
      </c>
      <c r="D17" s="5" t="s">
        <v>296</v>
      </c>
      <c r="E17" s="5"/>
      <c r="F17" s="5"/>
      <c r="G17" s="5"/>
      <c r="H17" s="5"/>
      <c r="I17" s="5"/>
      <c r="J17" s="5"/>
      <c r="K17" s="5">
        <v>1</v>
      </c>
      <c r="L17" s="5">
        <v>1</v>
      </c>
      <c r="M17" s="28">
        <v>1</v>
      </c>
      <c r="N17" s="5"/>
      <c r="O17" s="5"/>
      <c r="P17" s="5"/>
      <c r="Q17" s="6">
        <f t="shared" si="3"/>
        <v>1</v>
      </c>
      <c r="R17" s="6">
        <f t="shared" si="4"/>
        <v>1</v>
      </c>
      <c r="S17" s="4">
        <f t="shared" si="5"/>
        <v>1</v>
      </c>
    </row>
    <row r="18" spans="1:19" ht="15.95" customHeight="1" x14ac:dyDescent="0.15">
      <c r="A18" s="142"/>
      <c r="B18" s="145"/>
      <c r="C18" s="14" t="s">
        <v>268</v>
      </c>
      <c r="D18" s="5" t="s">
        <v>296</v>
      </c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>
        <v>1</v>
      </c>
      <c r="P18" s="28">
        <v>1</v>
      </c>
      <c r="Q18" s="6">
        <f t="shared" si="3"/>
        <v>1</v>
      </c>
      <c r="R18" s="6">
        <f t="shared" si="4"/>
        <v>1</v>
      </c>
      <c r="S18" s="4">
        <f t="shared" si="5"/>
        <v>1</v>
      </c>
    </row>
    <row r="19" spans="1:19" ht="15.95" customHeight="1" x14ac:dyDescent="0.15">
      <c r="A19" s="142"/>
      <c r="B19" s="146"/>
      <c r="C19" s="15"/>
      <c r="D19" s="1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">
        <f t="shared" si="3"/>
        <v>0</v>
      </c>
      <c r="R19" s="6">
        <f t="shared" si="4"/>
        <v>0</v>
      </c>
      <c r="S19" s="4">
        <f t="shared" si="5"/>
        <v>0</v>
      </c>
    </row>
    <row r="20" spans="1:19" ht="15.95" customHeight="1" x14ac:dyDescent="0.15">
      <c r="A20" s="142"/>
      <c r="B20" s="144" t="s">
        <v>15</v>
      </c>
      <c r="C20" s="14" t="s">
        <v>24</v>
      </c>
      <c r="D20" s="14"/>
      <c r="E20" s="5">
        <v>3</v>
      </c>
      <c r="F20" s="5">
        <v>3</v>
      </c>
      <c r="G20" s="5">
        <v>0</v>
      </c>
      <c r="H20" s="5"/>
      <c r="I20" s="5"/>
      <c r="J20" s="5"/>
      <c r="K20" s="5"/>
      <c r="L20" s="5"/>
      <c r="M20" s="5"/>
      <c r="N20" s="5"/>
      <c r="O20" s="5"/>
      <c r="P20" s="5"/>
      <c r="Q20" s="6">
        <f t="shared" si="3"/>
        <v>3</v>
      </c>
      <c r="R20" s="6">
        <f t="shared" si="4"/>
        <v>3</v>
      </c>
      <c r="S20" s="4">
        <f t="shared" si="5"/>
        <v>0</v>
      </c>
    </row>
    <row r="21" spans="1:19" ht="15.95" customHeight="1" x14ac:dyDescent="0.15">
      <c r="A21" s="142"/>
      <c r="B21" s="145"/>
      <c r="C21" s="14" t="s">
        <v>57</v>
      </c>
      <c r="D21" s="14"/>
      <c r="E21" s="5"/>
      <c r="F21" s="5"/>
      <c r="G21" s="5"/>
      <c r="H21" s="5">
        <v>3</v>
      </c>
      <c r="I21" s="5">
        <v>3</v>
      </c>
      <c r="J21" s="5">
        <v>0</v>
      </c>
      <c r="K21" s="5"/>
      <c r="L21" s="5"/>
      <c r="M21" s="5"/>
      <c r="N21" s="5"/>
      <c r="O21" s="5"/>
      <c r="P21" s="5"/>
      <c r="Q21" s="6">
        <f t="shared" si="3"/>
        <v>3</v>
      </c>
      <c r="R21" s="6">
        <f t="shared" si="4"/>
        <v>3</v>
      </c>
      <c r="S21" s="4">
        <f t="shared" si="5"/>
        <v>0</v>
      </c>
    </row>
    <row r="22" spans="1:19" ht="15.95" customHeight="1" x14ac:dyDescent="0.15">
      <c r="A22" s="142"/>
      <c r="B22" s="145"/>
      <c r="C22" s="14" t="s">
        <v>58</v>
      </c>
      <c r="D22" s="14"/>
      <c r="E22" s="5"/>
      <c r="F22" s="5"/>
      <c r="G22" s="5"/>
      <c r="H22" s="5">
        <v>2</v>
      </c>
      <c r="I22" s="5">
        <v>2</v>
      </c>
      <c r="J22" s="5">
        <v>0</v>
      </c>
      <c r="K22" s="5"/>
      <c r="L22" s="5"/>
      <c r="M22" s="5"/>
      <c r="N22" s="5"/>
      <c r="O22" s="5"/>
      <c r="P22" s="5"/>
      <c r="Q22" s="6">
        <f t="shared" si="3"/>
        <v>2</v>
      </c>
      <c r="R22" s="6">
        <f t="shared" si="4"/>
        <v>2</v>
      </c>
      <c r="S22" s="4">
        <f t="shared" si="5"/>
        <v>0</v>
      </c>
    </row>
    <row r="23" spans="1:19" ht="15.95" customHeight="1" x14ac:dyDescent="0.15">
      <c r="A23" s="142"/>
      <c r="B23" s="145"/>
      <c r="C23" s="14" t="s">
        <v>59</v>
      </c>
      <c r="D23" s="14"/>
      <c r="E23" s="5"/>
      <c r="F23" s="5"/>
      <c r="G23" s="5"/>
      <c r="H23" s="5">
        <v>3</v>
      </c>
      <c r="I23" s="28">
        <v>1</v>
      </c>
      <c r="J23" s="28">
        <v>3</v>
      </c>
      <c r="K23" s="5"/>
      <c r="L23" s="5"/>
      <c r="M23" s="5"/>
      <c r="N23" s="5"/>
      <c r="O23" s="5"/>
      <c r="P23" s="5"/>
      <c r="Q23" s="6">
        <f t="shared" si="3"/>
        <v>3</v>
      </c>
      <c r="R23" s="6">
        <f t="shared" si="4"/>
        <v>1</v>
      </c>
      <c r="S23" s="4">
        <f t="shared" si="5"/>
        <v>3</v>
      </c>
    </row>
    <row r="24" spans="1:19" ht="15.95" customHeight="1" x14ac:dyDescent="0.15">
      <c r="A24" s="142"/>
      <c r="B24" s="145"/>
      <c r="C24" s="14" t="s">
        <v>25</v>
      </c>
      <c r="D24" s="14"/>
      <c r="E24" s="5"/>
      <c r="F24" s="5"/>
      <c r="G24" s="5"/>
      <c r="H24" s="5">
        <v>3</v>
      </c>
      <c r="I24" s="5">
        <v>3</v>
      </c>
      <c r="J24" s="5">
        <v>0</v>
      </c>
      <c r="K24" s="5"/>
      <c r="L24" s="5"/>
      <c r="M24" s="5"/>
      <c r="N24" s="5"/>
      <c r="O24" s="5"/>
      <c r="P24" s="5"/>
      <c r="Q24" s="6">
        <f t="shared" si="3"/>
        <v>3</v>
      </c>
      <c r="R24" s="6">
        <f t="shared" si="4"/>
        <v>3</v>
      </c>
      <c r="S24" s="4">
        <f t="shared" si="5"/>
        <v>0</v>
      </c>
    </row>
    <row r="25" spans="1:19" ht="15.95" customHeight="1" x14ac:dyDescent="0.15">
      <c r="A25" s="142"/>
      <c r="B25" s="145"/>
      <c r="C25" s="14" t="s">
        <v>64</v>
      </c>
      <c r="D25" s="14"/>
      <c r="E25" s="5"/>
      <c r="F25" s="5"/>
      <c r="G25" s="5"/>
      <c r="H25" s="5">
        <v>3</v>
      </c>
      <c r="I25" s="28">
        <v>1</v>
      </c>
      <c r="J25" s="28">
        <v>3</v>
      </c>
      <c r="K25" s="5"/>
      <c r="L25" s="28"/>
      <c r="M25" s="28"/>
      <c r="N25" s="5"/>
      <c r="O25" s="5"/>
      <c r="P25" s="5"/>
      <c r="Q25" s="6">
        <f>E25+H25+K25+N25</f>
        <v>3</v>
      </c>
      <c r="R25" s="6">
        <f t="shared" si="4"/>
        <v>1</v>
      </c>
      <c r="S25" s="4">
        <f t="shared" si="5"/>
        <v>3</v>
      </c>
    </row>
    <row r="26" spans="1:19" ht="15.95" customHeight="1" x14ac:dyDescent="0.15">
      <c r="A26" s="142"/>
      <c r="B26" s="145"/>
      <c r="C26" s="14" t="s">
        <v>61</v>
      </c>
      <c r="D26" s="14"/>
      <c r="E26" s="5"/>
      <c r="F26" s="5"/>
      <c r="G26" s="5"/>
      <c r="H26" s="5"/>
      <c r="I26" s="5"/>
      <c r="J26" s="5"/>
      <c r="K26" s="5">
        <v>3</v>
      </c>
      <c r="L26" s="28">
        <v>1</v>
      </c>
      <c r="M26" s="28">
        <v>3</v>
      </c>
      <c r="N26" s="5"/>
      <c r="O26" s="5"/>
      <c r="P26" s="5"/>
      <c r="Q26" s="6">
        <f t="shared" si="3"/>
        <v>3</v>
      </c>
      <c r="R26" s="6">
        <f t="shared" si="4"/>
        <v>1</v>
      </c>
      <c r="S26" s="4">
        <f t="shared" si="5"/>
        <v>3</v>
      </c>
    </row>
    <row r="27" spans="1:19" ht="15.95" customHeight="1" x14ac:dyDescent="0.15">
      <c r="A27" s="142"/>
      <c r="B27" s="145"/>
      <c r="C27" s="14" t="s">
        <v>62</v>
      </c>
      <c r="D27" s="14"/>
      <c r="E27" s="5"/>
      <c r="F27" s="5"/>
      <c r="G27" s="5"/>
      <c r="H27" s="5"/>
      <c r="I27" s="5"/>
      <c r="J27" s="5"/>
      <c r="K27" s="5">
        <v>3</v>
      </c>
      <c r="L27" s="5">
        <v>3</v>
      </c>
      <c r="M27" s="5">
        <v>0</v>
      </c>
      <c r="N27" s="5"/>
      <c r="O27" s="5"/>
      <c r="P27" s="5"/>
      <c r="Q27" s="6">
        <f t="shared" si="3"/>
        <v>3</v>
      </c>
      <c r="R27" s="6">
        <f t="shared" si="4"/>
        <v>3</v>
      </c>
      <c r="S27" s="4">
        <f t="shared" si="5"/>
        <v>0</v>
      </c>
    </row>
    <row r="28" spans="1:19" ht="15.95" customHeight="1" x14ac:dyDescent="0.15">
      <c r="A28" s="142"/>
      <c r="B28" s="145"/>
      <c r="C28" s="14" t="s">
        <v>63</v>
      </c>
      <c r="D28" s="14"/>
      <c r="E28" s="5"/>
      <c r="F28" s="5"/>
      <c r="G28" s="5"/>
      <c r="H28" s="5"/>
      <c r="I28" s="5"/>
      <c r="J28" s="5"/>
      <c r="K28" s="5">
        <v>3</v>
      </c>
      <c r="L28" s="5">
        <v>3</v>
      </c>
      <c r="M28" s="5">
        <v>0</v>
      </c>
      <c r="N28" s="5"/>
      <c r="O28" s="5"/>
      <c r="P28" s="5"/>
      <c r="Q28" s="6">
        <f t="shared" si="3"/>
        <v>3</v>
      </c>
      <c r="R28" s="6">
        <f t="shared" si="4"/>
        <v>3</v>
      </c>
      <c r="S28" s="4">
        <f t="shared" si="5"/>
        <v>0</v>
      </c>
    </row>
    <row r="29" spans="1:19" ht="15.95" customHeight="1" x14ac:dyDescent="0.15">
      <c r="A29" s="142"/>
      <c r="B29" s="145"/>
      <c r="C29" s="14" t="s">
        <v>60</v>
      </c>
      <c r="D29" s="14"/>
      <c r="E29" s="5"/>
      <c r="F29" s="5"/>
      <c r="G29" s="5"/>
      <c r="H29" s="5"/>
      <c r="I29" s="28"/>
      <c r="J29" s="28"/>
      <c r="K29" s="5">
        <v>3</v>
      </c>
      <c r="L29" s="28">
        <v>1</v>
      </c>
      <c r="M29" s="28">
        <v>3</v>
      </c>
      <c r="N29" s="5"/>
      <c r="O29" s="5"/>
      <c r="P29" s="5"/>
      <c r="Q29" s="6">
        <f>E29+H29+K29+N29</f>
        <v>3</v>
      </c>
      <c r="R29" s="6">
        <f t="shared" si="4"/>
        <v>1</v>
      </c>
      <c r="S29" s="4">
        <f t="shared" si="5"/>
        <v>3</v>
      </c>
    </row>
    <row r="30" spans="1:19" ht="15.95" customHeight="1" x14ac:dyDescent="0.15">
      <c r="A30" s="142"/>
      <c r="B30" s="145"/>
      <c r="C30" s="14" t="s">
        <v>26</v>
      </c>
      <c r="D30" s="14"/>
      <c r="E30" s="5"/>
      <c r="F30" s="5"/>
      <c r="G30" s="5"/>
      <c r="H30" s="5"/>
      <c r="I30" s="5"/>
      <c r="J30" s="5"/>
      <c r="K30" s="5"/>
      <c r="L30" s="5"/>
      <c r="M30" s="5"/>
      <c r="N30" s="5">
        <v>3</v>
      </c>
      <c r="O30" s="5">
        <v>3</v>
      </c>
      <c r="P30" s="5">
        <v>0</v>
      </c>
      <c r="Q30" s="6">
        <f t="shared" si="3"/>
        <v>3</v>
      </c>
      <c r="R30" s="6">
        <f t="shared" si="4"/>
        <v>3</v>
      </c>
      <c r="S30" s="4">
        <f t="shared" si="5"/>
        <v>0</v>
      </c>
    </row>
    <row r="31" spans="1:19" ht="15.95" customHeight="1" x14ac:dyDescent="0.15">
      <c r="A31" s="142"/>
      <c r="B31" s="145"/>
      <c r="C31" s="14" t="s">
        <v>76</v>
      </c>
      <c r="D31" s="14"/>
      <c r="E31" s="5"/>
      <c r="F31" s="5"/>
      <c r="G31" s="5"/>
      <c r="H31" s="5"/>
      <c r="I31" s="5"/>
      <c r="J31" s="5"/>
      <c r="K31" s="5"/>
      <c r="L31" s="5"/>
      <c r="M31" s="5"/>
      <c r="N31" s="5">
        <v>3</v>
      </c>
      <c r="O31" s="5">
        <v>3</v>
      </c>
      <c r="P31" s="5">
        <v>0</v>
      </c>
      <c r="Q31" s="6">
        <f t="shared" si="3"/>
        <v>3</v>
      </c>
      <c r="R31" s="6">
        <f t="shared" si="4"/>
        <v>3</v>
      </c>
      <c r="S31" s="4">
        <f t="shared" si="5"/>
        <v>0</v>
      </c>
    </row>
    <row r="32" spans="1:19" ht="15.95" customHeight="1" x14ac:dyDescent="0.15">
      <c r="A32" s="142"/>
      <c r="B32" s="145"/>
      <c r="C32" s="14" t="s">
        <v>65</v>
      </c>
      <c r="D32" s="14"/>
      <c r="E32" s="5"/>
      <c r="F32" s="5"/>
      <c r="G32" s="5"/>
      <c r="H32" s="5"/>
      <c r="I32" s="5"/>
      <c r="J32" s="5"/>
      <c r="K32" s="5"/>
      <c r="L32" s="5"/>
      <c r="M32" s="5"/>
      <c r="N32" s="5">
        <v>3</v>
      </c>
      <c r="O32" s="28">
        <v>1</v>
      </c>
      <c r="P32" s="28">
        <v>3</v>
      </c>
      <c r="Q32" s="6">
        <f t="shared" si="3"/>
        <v>3</v>
      </c>
      <c r="R32" s="6">
        <f t="shared" si="4"/>
        <v>1</v>
      </c>
      <c r="S32" s="4">
        <f t="shared" si="5"/>
        <v>3</v>
      </c>
    </row>
    <row r="33" spans="1:30" ht="15.95" customHeight="1" x14ac:dyDescent="0.15">
      <c r="A33" s="142"/>
      <c r="B33" s="145"/>
      <c r="C33" s="14"/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3"/>
        <v>0</v>
      </c>
      <c r="R33" s="6">
        <f t="shared" si="4"/>
        <v>0</v>
      </c>
      <c r="S33" s="4">
        <f t="shared" si="5"/>
        <v>0</v>
      </c>
    </row>
    <row r="34" spans="1:30" ht="15.95" customHeight="1" x14ac:dyDescent="0.15">
      <c r="A34" s="142"/>
      <c r="B34" s="145"/>
      <c r="C34" s="14"/>
      <c r="D34" s="1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3"/>
        <v>0</v>
      </c>
      <c r="R34" s="6">
        <f t="shared" si="4"/>
        <v>0</v>
      </c>
      <c r="S34" s="4">
        <f t="shared" si="5"/>
        <v>0</v>
      </c>
    </row>
    <row r="35" spans="1:30" ht="15.95" customHeight="1" x14ac:dyDescent="0.15">
      <c r="A35" s="142"/>
      <c r="B35" s="145"/>
      <c r="C35" s="14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3"/>
        <v>0</v>
      </c>
      <c r="R35" s="6">
        <f t="shared" si="4"/>
        <v>0</v>
      </c>
      <c r="S35" s="4">
        <f t="shared" si="5"/>
        <v>0</v>
      </c>
    </row>
    <row r="36" spans="1:30" ht="15.95" customHeight="1" x14ac:dyDescent="0.15">
      <c r="A36" s="142"/>
      <c r="B36" s="145"/>
      <c r="C36" s="14"/>
      <c r="D36" s="1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f t="shared" si="3"/>
        <v>0</v>
      </c>
      <c r="R36" s="6">
        <f t="shared" si="4"/>
        <v>0</v>
      </c>
      <c r="S36" s="4">
        <f t="shared" si="5"/>
        <v>0</v>
      </c>
    </row>
    <row r="37" spans="1:30" ht="15.95" customHeight="1" x14ac:dyDescent="0.15">
      <c r="A37" s="142"/>
      <c r="B37" s="145"/>
      <c r="C37" s="14"/>
      <c r="D37" s="1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3"/>
        <v>0</v>
      </c>
      <c r="R37" s="6">
        <f t="shared" si="4"/>
        <v>0</v>
      </c>
      <c r="S37" s="4">
        <f t="shared" si="5"/>
        <v>0</v>
      </c>
    </row>
    <row r="38" spans="1:30" ht="15.95" customHeight="1" x14ac:dyDescent="0.15">
      <c r="A38" s="142"/>
      <c r="B38" s="145"/>
      <c r="C38" s="14"/>
      <c r="D38" s="1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3"/>
        <v>0</v>
      </c>
      <c r="R38" s="6">
        <f t="shared" si="4"/>
        <v>0</v>
      </c>
      <c r="S38" s="4">
        <f t="shared" si="5"/>
        <v>0</v>
      </c>
    </row>
    <row r="39" spans="1:30" ht="15.95" customHeight="1" x14ac:dyDescent="0.15">
      <c r="A39" s="142"/>
      <c r="B39" s="144" t="s">
        <v>16</v>
      </c>
      <c r="C39" s="14" t="s">
        <v>66</v>
      </c>
      <c r="D39" s="14"/>
      <c r="E39" s="5"/>
      <c r="F39" s="5"/>
      <c r="G39" s="5"/>
      <c r="H39" s="5">
        <v>3</v>
      </c>
      <c r="I39" s="28">
        <v>1</v>
      </c>
      <c r="J39" s="28">
        <v>3</v>
      </c>
      <c r="K39" s="5"/>
      <c r="L39" s="5"/>
      <c r="M39" s="5"/>
      <c r="N39" s="5"/>
      <c r="O39" s="5"/>
      <c r="P39" s="5"/>
      <c r="Q39" s="6">
        <f t="shared" si="3"/>
        <v>3</v>
      </c>
      <c r="R39" s="6">
        <f t="shared" si="4"/>
        <v>1</v>
      </c>
      <c r="S39" s="4">
        <f t="shared" si="5"/>
        <v>3</v>
      </c>
    </row>
    <row r="40" spans="1:30" ht="15.95" customHeight="1" x14ac:dyDescent="0.15">
      <c r="A40" s="142"/>
      <c r="B40" s="145"/>
      <c r="C40" s="14" t="s">
        <v>68</v>
      </c>
      <c r="D40" s="14"/>
      <c r="E40" s="5"/>
      <c r="F40" s="5"/>
      <c r="G40" s="5"/>
      <c r="H40" s="5">
        <v>3</v>
      </c>
      <c r="I40" s="28">
        <v>1</v>
      </c>
      <c r="J40" s="28">
        <v>3</v>
      </c>
      <c r="K40" s="5"/>
      <c r="L40" s="28"/>
      <c r="M40" s="28"/>
      <c r="N40" s="5"/>
      <c r="O40" s="5"/>
      <c r="P40" s="5"/>
      <c r="Q40" s="6">
        <f t="shared" ref="Q40:S41" si="6">E40+H40+K40+N40</f>
        <v>3</v>
      </c>
      <c r="R40" s="6">
        <f t="shared" si="6"/>
        <v>1</v>
      </c>
      <c r="S40" s="4">
        <f t="shared" si="6"/>
        <v>3</v>
      </c>
    </row>
    <row r="41" spans="1:30" ht="15.95" customHeight="1" x14ac:dyDescent="0.15">
      <c r="A41" s="142"/>
      <c r="B41" s="145"/>
      <c r="C41" s="14" t="s">
        <v>67</v>
      </c>
      <c r="D41" s="14"/>
      <c r="E41" s="5"/>
      <c r="F41" s="5"/>
      <c r="G41" s="5"/>
      <c r="H41" s="5"/>
      <c r="I41" s="28"/>
      <c r="J41" s="28"/>
      <c r="K41" s="5">
        <v>3</v>
      </c>
      <c r="L41" s="28">
        <v>1</v>
      </c>
      <c r="M41" s="28">
        <v>3</v>
      </c>
      <c r="N41" s="5"/>
      <c r="O41" s="5"/>
      <c r="P41" s="5"/>
      <c r="Q41" s="6">
        <f t="shared" si="6"/>
        <v>3</v>
      </c>
      <c r="R41" s="6">
        <f t="shared" si="6"/>
        <v>1</v>
      </c>
      <c r="S41" s="4">
        <f t="shared" si="6"/>
        <v>3</v>
      </c>
    </row>
    <row r="42" spans="1:30" ht="15.95" customHeight="1" x14ac:dyDescent="0.15">
      <c r="A42" s="142"/>
      <c r="B42" s="145"/>
      <c r="C42" s="14" t="s">
        <v>69</v>
      </c>
      <c r="D42" s="14"/>
      <c r="E42" s="5"/>
      <c r="F42" s="5"/>
      <c r="G42" s="5"/>
      <c r="H42" s="5"/>
      <c r="I42" s="5"/>
      <c r="J42" s="5"/>
      <c r="K42" s="5">
        <v>3</v>
      </c>
      <c r="L42" s="28">
        <v>1</v>
      </c>
      <c r="M42" s="28">
        <v>3</v>
      </c>
      <c r="N42" s="5"/>
      <c r="O42" s="5"/>
      <c r="P42" s="5"/>
      <c r="Q42" s="6">
        <f t="shared" si="3"/>
        <v>3</v>
      </c>
      <c r="R42" s="6">
        <f t="shared" si="4"/>
        <v>1</v>
      </c>
      <c r="S42" s="4">
        <f t="shared" si="5"/>
        <v>3</v>
      </c>
      <c r="U42" s="91"/>
      <c r="V42" s="11"/>
      <c r="W42" s="11"/>
      <c r="X42" s="11"/>
      <c r="Y42" s="11"/>
      <c r="Z42" s="92"/>
      <c r="AA42" s="92"/>
      <c r="AB42" s="11"/>
      <c r="AC42" s="92"/>
      <c r="AD42" s="92"/>
    </row>
    <row r="43" spans="1:30" ht="15.95" customHeight="1" x14ac:dyDescent="0.15">
      <c r="A43" s="142"/>
      <c r="B43" s="145"/>
      <c r="C43" s="14" t="s">
        <v>70</v>
      </c>
      <c r="D43" s="14"/>
      <c r="E43" s="5"/>
      <c r="F43" s="5"/>
      <c r="G43" s="5"/>
      <c r="H43" s="5"/>
      <c r="I43" s="5"/>
      <c r="J43" s="5"/>
      <c r="K43" s="5">
        <v>3</v>
      </c>
      <c r="L43" s="5">
        <v>0</v>
      </c>
      <c r="M43" s="5">
        <v>0</v>
      </c>
      <c r="N43" s="5"/>
      <c r="O43" s="5"/>
      <c r="P43" s="5"/>
      <c r="Q43" s="6">
        <f t="shared" si="3"/>
        <v>3</v>
      </c>
      <c r="R43" s="6">
        <f t="shared" si="4"/>
        <v>0</v>
      </c>
      <c r="S43" s="4">
        <f t="shared" si="5"/>
        <v>0</v>
      </c>
    </row>
    <row r="44" spans="1:30" ht="15.95" customHeight="1" x14ac:dyDescent="0.15">
      <c r="A44" s="142"/>
      <c r="B44" s="145"/>
      <c r="C44" s="14" t="s">
        <v>71</v>
      </c>
      <c r="D44" s="14"/>
      <c r="E44" s="5"/>
      <c r="F44" s="5"/>
      <c r="G44" s="5"/>
      <c r="H44" s="5"/>
      <c r="I44" s="5"/>
      <c r="J44" s="5"/>
      <c r="K44" s="5"/>
      <c r="L44" s="5"/>
      <c r="M44" s="5"/>
      <c r="N44" s="5">
        <v>2</v>
      </c>
      <c r="O44" s="5">
        <v>2</v>
      </c>
      <c r="P44" s="5">
        <v>0</v>
      </c>
      <c r="Q44" s="6">
        <f t="shared" si="3"/>
        <v>2</v>
      </c>
      <c r="R44" s="6">
        <f t="shared" si="4"/>
        <v>2</v>
      </c>
      <c r="S44" s="4">
        <f t="shared" si="5"/>
        <v>0</v>
      </c>
    </row>
    <row r="45" spans="1:30" ht="15.95" customHeight="1" x14ac:dyDescent="0.15">
      <c r="A45" s="142"/>
      <c r="B45" s="145"/>
      <c r="C45" s="14" t="s">
        <v>72</v>
      </c>
      <c r="D45" s="14"/>
      <c r="E45" s="5"/>
      <c r="F45" s="5"/>
      <c r="G45" s="5"/>
      <c r="H45" s="5"/>
      <c r="I45" s="5"/>
      <c r="J45" s="5"/>
      <c r="K45" s="5"/>
      <c r="L45" s="5"/>
      <c r="M45" s="5"/>
      <c r="N45" s="5">
        <v>2</v>
      </c>
      <c r="O45" s="28">
        <v>0</v>
      </c>
      <c r="P45" s="28">
        <v>3</v>
      </c>
      <c r="Q45" s="6">
        <f t="shared" si="3"/>
        <v>2</v>
      </c>
      <c r="R45" s="6">
        <f t="shared" si="4"/>
        <v>0</v>
      </c>
      <c r="S45" s="4">
        <f t="shared" si="5"/>
        <v>3</v>
      </c>
    </row>
    <row r="46" spans="1:30" ht="15.95" customHeight="1" x14ac:dyDescent="0.15">
      <c r="A46" s="142"/>
      <c r="B46" s="145"/>
      <c r="C46" s="14" t="s">
        <v>73</v>
      </c>
      <c r="D46" s="14"/>
      <c r="E46" s="5"/>
      <c r="F46" s="5"/>
      <c r="G46" s="5"/>
      <c r="H46" s="5"/>
      <c r="I46" s="5"/>
      <c r="J46" s="5"/>
      <c r="K46" s="5"/>
      <c r="L46" s="5"/>
      <c r="M46" s="5"/>
      <c r="N46" s="5">
        <v>3</v>
      </c>
      <c r="O46" s="28">
        <v>1</v>
      </c>
      <c r="P46" s="28">
        <v>3</v>
      </c>
      <c r="Q46" s="6">
        <f t="shared" si="3"/>
        <v>3</v>
      </c>
      <c r="R46" s="6">
        <f t="shared" si="4"/>
        <v>1</v>
      </c>
      <c r="S46" s="4">
        <f t="shared" si="5"/>
        <v>3</v>
      </c>
    </row>
    <row r="47" spans="1:30" ht="15.95" customHeight="1" x14ac:dyDescent="0.15">
      <c r="A47" s="142"/>
      <c r="B47" s="145"/>
      <c r="C47" s="14" t="s">
        <v>74</v>
      </c>
      <c r="D47" s="14"/>
      <c r="E47" s="5"/>
      <c r="F47" s="5"/>
      <c r="G47" s="5"/>
      <c r="H47" s="5"/>
      <c r="I47" s="5"/>
      <c r="J47" s="5"/>
      <c r="K47" s="5"/>
      <c r="L47" s="5"/>
      <c r="M47" s="5"/>
      <c r="N47" s="5">
        <v>3</v>
      </c>
      <c r="O47" s="5">
        <v>0</v>
      </c>
      <c r="P47" s="5">
        <v>0</v>
      </c>
      <c r="Q47" s="6">
        <f t="shared" si="3"/>
        <v>3</v>
      </c>
      <c r="R47" s="6">
        <f t="shared" si="4"/>
        <v>0</v>
      </c>
      <c r="S47" s="4">
        <f t="shared" si="5"/>
        <v>0</v>
      </c>
    </row>
    <row r="48" spans="1:30" ht="15.95" customHeight="1" x14ac:dyDescent="0.15">
      <c r="A48" s="142"/>
      <c r="B48" s="145"/>
      <c r="C48" s="14"/>
      <c r="D48" s="1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3"/>
        <v>0</v>
      </c>
      <c r="R48" s="6">
        <f t="shared" si="4"/>
        <v>0</v>
      </c>
      <c r="S48" s="4">
        <f t="shared" si="5"/>
        <v>0</v>
      </c>
    </row>
    <row r="49" spans="1:19" ht="15.95" customHeight="1" x14ac:dyDescent="0.15">
      <c r="A49" s="142"/>
      <c r="B49" s="153" t="s">
        <v>275</v>
      </c>
      <c r="C49" s="14" t="s">
        <v>276</v>
      </c>
      <c r="D49" s="14"/>
      <c r="E49" s="5"/>
      <c r="F49" s="5"/>
      <c r="G49" s="5"/>
      <c r="H49" s="5"/>
      <c r="I49" s="5"/>
      <c r="J49" s="5"/>
      <c r="K49" s="5"/>
      <c r="L49" s="5"/>
      <c r="M49" s="5"/>
      <c r="N49" s="5">
        <v>1</v>
      </c>
      <c r="O49" s="5">
        <v>0</v>
      </c>
      <c r="P49" s="5">
        <v>0</v>
      </c>
      <c r="Q49" s="6">
        <f t="shared" si="3"/>
        <v>1</v>
      </c>
      <c r="R49" s="6">
        <f t="shared" si="4"/>
        <v>0</v>
      </c>
      <c r="S49" s="4">
        <f t="shared" si="5"/>
        <v>0</v>
      </c>
    </row>
    <row r="50" spans="1:19" ht="15.95" customHeight="1" x14ac:dyDescent="0.15">
      <c r="A50" s="142"/>
      <c r="B50" s="146"/>
      <c r="C50" s="14"/>
      <c r="D50" s="1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3"/>
        <v>0</v>
      </c>
      <c r="R50" s="6">
        <f t="shared" si="4"/>
        <v>0</v>
      </c>
      <c r="S50" s="4">
        <f t="shared" si="5"/>
        <v>0</v>
      </c>
    </row>
    <row r="51" spans="1:19" ht="15.95" customHeight="1" x14ac:dyDescent="0.15">
      <c r="A51" s="143"/>
      <c r="B51" s="134" t="s">
        <v>17</v>
      </c>
      <c r="C51" s="134"/>
      <c r="D51" s="104"/>
      <c r="E51" s="3">
        <f>SUM(E11:E50)</f>
        <v>19</v>
      </c>
      <c r="F51" s="3">
        <f t="shared" ref="F51:P51" si="7">SUM(F11:F50)</f>
        <v>12</v>
      </c>
      <c r="G51" s="3">
        <f t="shared" si="7"/>
        <v>11</v>
      </c>
      <c r="H51" s="3">
        <f t="shared" si="7"/>
        <v>20</v>
      </c>
      <c r="I51" s="3">
        <f t="shared" si="7"/>
        <v>12</v>
      </c>
      <c r="J51" s="3">
        <f t="shared" si="7"/>
        <v>12</v>
      </c>
      <c r="K51" s="3">
        <f t="shared" si="7"/>
        <v>22</v>
      </c>
      <c r="L51" s="3">
        <f t="shared" si="7"/>
        <v>11</v>
      </c>
      <c r="M51" s="3">
        <f t="shared" si="7"/>
        <v>13</v>
      </c>
      <c r="N51" s="3">
        <f t="shared" si="7"/>
        <v>21</v>
      </c>
      <c r="O51" s="3">
        <f t="shared" si="7"/>
        <v>11</v>
      </c>
      <c r="P51" s="3">
        <f t="shared" si="7"/>
        <v>10</v>
      </c>
      <c r="Q51" s="3">
        <f t="shared" ref="Q51:S56" si="8">E51+H51+K51+N51</f>
        <v>82</v>
      </c>
      <c r="R51" s="3">
        <f t="shared" si="8"/>
        <v>46</v>
      </c>
      <c r="S51" s="4">
        <f t="shared" si="8"/>
        <v>46</v>
      </c>
    </row>
    <row r="52" spans="1:19" ht="15.95" customHeight="1" x14ac:dyDescent="0.15">
      <c r="A52" s="147" t="s">
        <v>8</v>
      </c>
      <c r="B52" s="148"/>
      <c r="C52" s="3"/>
      <c r="D52" s="10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>
        <f t="shared" si="8"/>
        <v>0</v>
      </c>
      <c r="R52" s="6">
        <f t="shared" si="8"/>
        <v>0</v>
      </c>
      <c r="S52" s="4">
        <f t="shared" si="8"/>
        <v>0</v>
      </c>
    </row>
    <row r="53" spans="1:19" ht="15.95" customHeight="1" x14ac:dyDescent="0.15">
      <c r="A53" s="149"/>
      <c r="B53" s="150"/>
      <c r="C53" s="14"/>
      <c r="D53" s="14"/>
      <c r="E53" s="5"/>
      <c r="F53" s="5"/>
      <c r="G53" s="5"/>
      <c r="H53" s="5"/>
      <c r="I53" s="28"/>
      <c r="J53" s="28"/>
      <c r="K53" s="5"/>
      <c r="L53" s="28"/>
      <c r="M53" s="28"/>
      <c r="N53" s="3"/>
      <c r="O53" s="3"/>
      <c r="P53" s="3"/>
      <c r="Q53" s="6">
        <f>E53+H53+K53+N53</f>
        <v>0</v>
      </c>
      <c r="R53" s="6">
        <f>F53+I53+L53+O53</f>
        <v>0</v>
      </c>
      <c r="S53" s="4">
        <f>G53+J53+M53+P53</f>
        <v>0</v>
      </c>
    </row>
    <row r="54" spans="1:19" ht="15.95" customHeight="1" x14ac:dyDescent="0.15">
      <c r="A54" s="149"/>
      <c r="B54" s="150"/>
      <c r="C54" s="7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8"/>
        <v>0</v>
      </c>
      <c r="R54" s="6">
        <f t="shared" si="8"/>
        <v>0</v>
      </c>
      <c r="S54" s="4">
        <f t="shared" si="8"/>
        <v>0</v>
      </c>
    </row>
    <row r="55" spans="1:19" ht="15.95" customHeight="1" x14ac:dyDescent="0.15">
      <c r="A55" s="149"/>
      <c r="B55" s="150"/>
      <c r="C55" s="7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8"/>
        <v>0</v>
      </c>
      <c r="R55" s="6">
        <f t="shared" si="8"/>
        <v>0</v>
      </c>
      <c r="S55" s="4">
        <f t="shared" si="8"/>
        <v>0</v>
      </c>
    </row>
    <row r="56" spans="1:19" ht="15.95" customHeight="1" x14ac:dyDescent="0.15">
      <c r="A56" s="151"/>
      <c r="B56" s="152"/>
      <c r="C56" s="3" t="s">
        <v>18</v>
      </c>
      <c r="D56" s="104"/>
      <c r="E56" s="3">
        <f>SUM(E52:E55)</f>
        <v>0</v>
      </c>
      <c r="F56" s="3">
        <f t="shared" ref="F56:P56" si="9">SUM(F52:F55)</f>
        <v>0</v>
      </c>
      <c r="G56" s="3">
        <f t="shared" si="9"/>
        <v>0</v>
      </c>
      <c r="H56" s="3">
        <f t="shared" si="9"/>
        <v>0</v>
      </c>
      <c r="I56" s="3">
        <f t="shared" si="9"/>
        <v>0</v>
      </c>
      <c r="J56" s="3">
        <f t="shared" si="9"/>
        <v>0</v>
      </c>
      <c r="K56" s="3">
        <f t="shared" si="9"/>
        <v>0</v>
      </c>
      <c r="L56" s="3">
        <f t="shared" si="9"/>
        <v>0</v>
      </c>
      <c r="M56" s="3">
        <f t="shared" si="9"/>
        <v>0</v>
      </c>
      <c r="N56" s="3">
        <f t="shared" si="9"/>
        <v>0</v>
      </c>
      <c r="O56" s="3">
        <f t="shared" si="9"/>
        <v>0</v>
      </c>
      <c r="P56" s="3">
        <f t="shared" si="9"/>
        <v>0</v>
      </c>
      <c r="Q56" s="3">
        <f t="shared" si="8"/>
        <v>0</v>
      </c>
      <c r="R56" s="3">
        <f t="shared" si="8"/>
        <v>0</v>
      </c>
      <c r="S56" s="4">
        <f t="shared" si="8"/>
        <v>0</v>
      </c>
    </row>
    <row r="57" spans="1:19" ht="15.95" customHeight="1" thickBot="1" x14ac:dyDescent="0.2">
      <c r="A57" s="138" t="s">
        <v>9</v>
      </c>
      <c r="B57" s="139"/>
      <c r="C57" s="139"/>
      <c r="D57" s="105"/>
      <c r="E57" s="8">
        <f>E10+E51+E56</f>
        <v>24</v>
      </c>
      <c r="F57" s="25">
        <f t="shared" ref="F57:S57" si="10">F10+F51+F56</f>
        <v>17</v>
      </c>
      <c r="G57" s="25">
        <f t="shared" si="10"/>
        <v>11</v>
      </c>
      <c r="H57" s="25">
        <f t="shared" si="10"/>
        <v>23</v>
      </c>
      <c r="I57" s="25">
        <f t="shared" si="10"/>
        <v>15</v>
      </c>
      <c r="J57" s="25">
        <f t="shared" si="10"/>
        <v>12</v>
      </c>
      <c r="K57" s="25">
        <f t="shared" si="10"/>
        <v>22</v>
      </c>
      <c r="L57" s="25">
        <f t="shared" si="10"/>
        <v>11</v>
      </c>
      <c r="M57" s="25">
        <f t="shared" si="10"/>
        <v>13</v>
      </c>
      <c r="N57" s="25">
        <f t="shared" si="10"/>
        <v>21</v>
      </c>
      <c r="O57" s="25">
        <f t="shared" si="10"/>
        <v>11</v>
      </c>
      <c r="P57" s="25">
        <f t="shared" si="10"/>
        <v>10</v>
      </c>
      <c r="Q57" s="25">
        <f t="shared" si="10"/>
        <v>90</v>
      </c>
      <c r="R57" s="25">
        <f t="shared" si="10"/>
        <v>54</v>
      </c>
      <c r="S57" s="81">
        <f t="shared" si="10"/>
        <v>46</v>
      </c>
    </row>
  </sheetData>
  <mergeCells count="21">
    <mergeCell ref="A2:B4"/>
    <mergeCell ref="C2:C4"/>
    <mergeCell ref="B51:C51"/>
    <mergeCell ref="E2:J2"/>
    <mergeCell ref="K2:P2"/>
    <mergeCell ref="B20:B38"/>
    <mergeCell ref="B5:B9"/>
    <mergeCell ref="D2:D4"/>
    <mergeCell ref="A57:C57"/>
    <mergeCell ref="A5:A10"/>
    <mergeCell ref="B10:C10"/>
    <mergeCell ref="A11:A51"/>
    <mergeCell ref="B11:B19"/>
    <mergeCell ref="A52:B56"/>
    <mergeCell ref="B39:B48"/>
    <mergeCell ref="B49:B50"/>
    <mergeCell ref="Q2:S3"/>
    <mergeCell ref="E3:G3"/>
    <mergeCell ref="H3:J3"/>
    <mergeCell ref="K3:M3"/>
    <mergeCell ref="N3:P3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6" zoomScaleNormal="100" workbookViewId="0">
      <selection activeCell="J39" sqref="J39"/>
    </sheetView>
  </sheetViews>
  <sheetFormatPr defaultRowHeight="16.5" x14ac:dyDescent="0.15"/>
  <cols>
    <col min="1" max="1" width="12.109375" style="24" customWidth="1"/>
    <col min="2" max="7" width="8.88671875" style="24"/>
    <col min="8" max="8" width="12.88671875" style="24" customWidth="1"/>
    <col min="9" max="16384" width="8.88671875" style="24"/>
  </cols>
  <sheetData>
    <row r="1" spans="1:8" s="20" customFormat="1" ht="19.5" x14ac:dyDescent="0.15">
      <c r="A1" s="168" t="s">
        <v>41</v>
      </c>
      <c r="B1" s="168"/>
      <c r="C1" s="168"/>
      <c r="D1" s="168"/>
      <c r="E1" s="168"/>
      <c r="F1" s="168"/>
      <c r="G1" s="168"/>
      <c r="H1" s="168"/>
    </row>
    <row r="2" spans="1:8" s="20" customFormat="1" ht="7.5" customHeight="1" x14ac:dyDescent="0.15">
      <c r="A2" s="21"/>
    </row>
    <row r="3" spans="1:8" s="20" customFormat="1" ht="15" customHeight="1" x14ac:dyDescent="0.15">
      <c r="A3" s="169" t="s">
        <v>29</v>
      </c>
      <c r="B3" s="171" t="s">
        <v>30</v>
      </c>
      <c r="C3" s="172"/>
      <c r="D3" s="172"/>
      <c r="E3" s="172"/>
      <c r="F3" s="172"/>
      <c r="G3" s="173"/>
      <c r="H3" s="169" t="s">
        <v>31</v>
      </c>
    </row>
    <row r="4" spans="1:8" s="20" customFormat="1" ht="15" customHeight="1" x14ac:dyDescent="0.15">
      <c r="A4" s="170"/>
      <c r="B4" s="174" t="s">
        <v>39</v>
      </c>
      <c r="C4" s="175"/>
      <c r="D4" s="176"/>
      <c r="E4" s="174" t="s">
        <v>40</v>
      </c>
      <c r="F4" s="175"/>
      <c r="G4" s="176"/>
      <c r="H4" s="170"/>
    </row>
    <row r="5" spans="1:8" s="20" customFormat="1" ht="15" customHeight="1" x14ac:dyDescent="0.15">
      <c r="A5" s="170"/>
      <c r="B5" s="174" t="s">
        <v>2</v>
      </c>
      <c r="C5" s="175"/>
      <c r="D5" s="176"/>
      <c r="E5" s="174" t="s">
        <v>2</v>
      </c>
      <c r="F5" s="175"/>
      <c r="G5" s="176"/>
      <c r="H5" s="170"/>
    </row>
    <row r="6" spans="1:8" s="20" customFormat="1" ht="15" customHeight="1" x14ac:dyDescent="0.15">
      <c r="A6" s="170"/>
      <c r="B6" s="22" t="s">
        <v>32</v>
      </c>
      <c r="C6" s="22" t="s">
        <v>33</v>
      </c>
      <c r="D6" s="22" t="s">
        <v>34</v>
      </c>
      <c r="E6" s="22" t="s">
        <v>32</v>
      </c>
      <c r="F6" s="22" t="s">
        <v>33</v>
      </c>
      <c r="G6" s="22" t="s">
        <v>34</v>
      </c>
      <c r="H6" s="170"/>
    </row>
    <row r="7" spans="1:8" s="20" customFormat="1" ht="15" customHeight="1" x14ac:dyDescent="0.15">
      <c r="A7" s="182" t="s">
        <v>35</v>
      </c>
      <c r="B7" s="166" t="s">
        <v>42</v>
      </c>
      <c r="C7" s="167"/>
      <c r="D7" s="177"/>
      <c r="E7" s="166" t="s">
        <v>43</v>
      </c>
      <c r="F7" s="167"/>
      <c r="G7" s="167"/>
      <c r="H7" s="158" t="s">
        <v>289</v>
      </c>
    </row>
    <row r="8" spans="1:8" s="20" customFormat="1" ht="15" customHeight="1" x14ac:dyDescent="0.15">
      <c r="A8" s="183"/>
      <c r="B8" s="23">
        <v>3</v>
      </c>
      <c r="C8" s="23">
        <v>2</v>
      </c>
      <c r="D8" s="23">
        <v>2</v>
      </c>
      <c r="E8" s="23">
        <v>3</v>
      </c>
      <c r="F8" s="29">
        <v>1</v>
      </c>
      <c r="G8" s="30">
        <v>3</v>
      </c>
      <c r="H8" s="158"/>
    </row>
    <row r="9" spans="1:8" s="20" customFormat="1" ht="15" customHeight="1" x14ac:dyDescent="0.15">
      <c r="A9" s="183"/>
      <c r="B9" s="166" t="s">
        <v>45</v>
      </c>
      <c r="C9" s="167"/>
      <c r="D9" s="177"/>
      <c r="E9" s="166" t="s">
        <v>75</v>
      </c>
      <c r="F9" s="167"/>
      <c r="G9" s="167"/>
      <c r="H9" s="158"/>
    </row>
    <row r="10" spans="1:8" s="20" customFormat="1" ht="15" customHeight="1" x14ac:dyDescent="0.15">
      <c r="A10" s="183"/>
      <c r="B10" s="23">
        <v>3</v>
      </c>
      <c r="C10" s="23">
        <v>3</v>
      </c>
      <c r="D10" s="23">
        <v>0</v>
      </c>
      <c r="E10" s="23">
        <v>3</v>
      </c>
      <c r="F10" s="23">
        <v>3</v>
      </c>
      <c r="G10" s="88">
        <v>0</v>
      </c>
      <c r="H10" s="158"/>
    </row>
    <row r="11" spans="1:8" s="20" customFormat="1" ht="15" customHeight="1" x14ac:dyDescent="0.15">
      <c r="A11" s="183"/>
      <c r="B11" s="166" t="s">
        <v>44</v>
      </c>
      <c r="C11" s="167"/>
      <c r="D11" s="177"/>
      <c r="E11" s="166" t="s">
        <v>50</v>
      </c>
      <c r="F11" s="167"/>
      <c r="G11" s="167"/>
      <c r="H11" s="158"/>
    </row>
    <row r="12" spans="1:8" s="20" customFormat="1" ht="15" customHeight="1" x14ac:dyDescent="0.15">
      <c r="A12" s="183"/>
      <c r="B12" s="23">
        <v>3</v>
      </c>
      <c r="C12" s="23">
        <v>2</v>
      </c>
      <c r="D12" s="23">
        <v>2</v>
      </c>
      <c r="E12" s="23">
        <v>3</v>
      </c>
      <c r="F12" s="29">
        <v>1</v>
      </c>
      <c r="G12" s="30">
        <v>3</v>
      </c>
      <c r="H12" s="158"/>
    </row>
    <row r="13" spans="1:8" s="20" customFormat="1" ht="15" customHeight="1" x14ac:dyDescent="0.15">
      <c r="A13" s="183"/>
      <c r="B13" s="166" t="s">
        <v>46</v>
      </c>
      <c r="C13" s="167"/>
      <c r="D13" s="177"/>
      <c r="E13" s="166"/>
      <c r="F13" s="167"/>
      <c r="G13" s="167"/>
      <c r="H13" s="159" t="s">
        <v>51</v>
      </c>
    </row>
    <row r="14" spans="1:8" s="20" customFormat="1" ht="15" customHeight="1" x14ac:dyDescent="0.15">
      <c r="A14" s="183"/>
      <c r="B14" s="23">
        <v>3</v>
      </c>
      <c r="C14" s="23">
        <v>2</v>
      </c>
      <c r="D14" s="23">
        <v>2</v>
      </c>
      <c r="E14" s="23"/>
      <c r="F14" s="23"/>
      <c r="G14" s="88"/>
      <c r="H14" s="160"/>
    </row>
    <row r="15" spans="1:8" s="20" customFormat="1" ht="15" customHeight="1" x14ac:dyDescent="0.15">
      <c r="A15" s="183"/>
      <c r="B15" s="166" t="s">
        <v>47</v>
      </c>
      <c r="C15" s="167"/>
      <c r="D15" s="177"/>
      <c r="E15" s="166"/>
      <c r="F15" s="167"/>
      <c r="G15" s="167"/>
      <c r="H15" s="160"/>
    </row>
    <row r="16" spans="1:8" s="20" customFormat="1" ht="15" customHeight="1" x14ac:dyDescent="0.15">
      <c r="A16" s="183"/>
      <c r="B16" s="23">
        <v>3</v>
      </c>
      <c r="C16" s="23">
        <v>2</v>
      </c>
      <c r="D16" s="23">
        <v>2</v>
      </c>
      <c r="E16" s="23"/>
      <c r="F16" s="23"/>
      <c r="G16" s="88"/>
      <c r="H16" s="161"/>
    </row>
    <row r="17" spans="1:8" s="20" customFormat="1" ht="15" customHeight="1" x14ac:dyDescent="0.15">
      <c r="A17" s="183"/>
      <c r="B17" s="166"/>
      <c r="C17" s="167"/>
      <c r="D17" s="177"/>
      <c r="E17" s="166" t="s">
        <v>48</v>
      </c>
      <c r="F17" s="167"/>
      <c r="G17" s="167"/>
      <c r="H17" s="158" t="s">
        <v>52</v>
      </c>
    </row>
    <row r="18" spans="1:8" s="20" customFormat="1" ht="15" customHeight="1" x14ac:dyDescent="0.15">
      <c r="A18" s="183"/>
      <c r="B18" s="23"/>
      <c r="C18" s="23"/>
      <c r="D18" s="23"/>
      <c r="E18" s="23">
        <v>3</v>
      </c>
      <c r="F18" s="29">
        <v>1</v>
      </c>
      <c r="G18" s="30">
        <v>3</v>
      </c>
      <c r="H18" s="158"/>
    </row>
    <row r="19" spans="1:8" s="20" customFormat="1" ht="15" customHeight="1" x14ac:dyDescent="0.15">
      <c r="A19" s="183"/>
      <c r="B19" s="166"/>
      <c r="C19" s="167"/>
      <c r="D19" s="177"/>
      <c r="E19" s="166" t="s">
        <v>49</v>
      </c>
      <c r="F19" s="167"/>
      <c r="G19" s="167"/>
      <c r="H19" s="158"/>
    </row>
    <row r="20" spans="1:8" s="20" customFormat="1" ht="15" customHeight="1" x14ac:dyDescent="0.15">
      <c r="A20" s="183"/>
      <c r="B20" s="96"/>
      <c r="C20" s="96"/>
      <c r="D20" s="96"/>
      <c r="E20" s="96">
        <v>3</v>
      </c>
      <c r="F20" s="97">
        <v>1</v>
      </c>
      <c r="G20" s="98">
        <v>3</v>
      </c>
      <c r="H20" s="158"/>
    </row>
    <row r="21" spans="1:8" s="20" customFormat="1" ht="15" customHeight="1" x14ac:dyDescent="0.15">
      <c r="A21" s="184"/>
      <c r="B21" s="158"/>
      <c r="C21" s="158"/>
      <c r="D21" s="158"/>
      <c r="E21" s="158" t="s">
        <v>276</v>
      </c>
      <c r="F21" s="158"/>
      <c r="G21" s="158"/>
      <c r="H21" s="162"/>
    </row>
    <row r="22" spans="1:8" s="20" customFormat="1" ht="15" customHeight="1" x14ac:dyDescent="0.15">
      <c r="A22" s="184"/>
      <c r="B22" s="89"/>
      <c r="C22" s="89"/>
      <c r="D22" s="89"/>
      <c r="E22" s="89">
        <v>1</v>
      </c>
      <c r="F22" s="89">
        <v>0</v>
      </c>
      <c r="G22" s="89">
        <v>0</v>
      </c>
      <c r="H22" s="162"/>
    </row>
    <row r="23" spans="1:8" s="20" customFormat="1" ht="15" customHeight="1" x14ac:dyDescent="0.15">
      <c r="A23" s="184"/>
      <c r="B23" s="158" t="s">
        <v>290</v>
      </c>
      <c r="C23" s="158"/>
      <c r="D23" s="158"/>
      <c r="E23" s="158" t="s">
        <v>290</v>
      </c>
      <c r="F23" s="158"/>
      <c r="G23" s="158"/>
      <c r="H23" s="163" t="s">
        <v>294</v>
      </c>
    </row>
    <row r="24" spans="1:8" s="20" customFormat="1" ht="15" customHeight="1" x14ac:dyDescent="0.15">
      <c r="A24" s="184"/>
      <c r="B24" s="89">
        <v>2</v>
      </c>
      <c r="C24" s="89">
        <v>1</v>
      </c>
      <c r="D24" s="89">
        <v>2</v>
      </c>
      <c r="E24" s="89">
        <v>2</v>
      </c>
      <c r="F24" s="103">
        <v>0</v>
      </c>
      <c r="G24" s="103">
        <v>3</v>
      </c>
      <c r="H24" s="164"/>
    </row>
    <row r="25" spans="1:8" s="20" customFormat="1" ht="15" customHeight="1" x14ac:dyDescent="0.15">
      <c r="A25" s="184"/>
      <c r="B25" s="158" t="s">
        <v>292</v>
      </c>
      <c r="C25" s="158"/>
      <c r="D25" s="158"/>
      <c r="E25" s="158" t="s">
        <v>292</v>
      </c>
      <c r="F25" s="158"/>
      <c r="G25" s="158"/>
      <c r="H25" s="164"/>
    </row>
    <row r="26" spans="1:8" s="20" customFormat="1" ht="15" customHeight="1" x14ac:dyDescent="0.15">
      <c r="A26" s="184"/>
      <c r="B26" s="89">
        <v>3</v>
      </c>
      <c r="C26" s="89">
        <v>2</v>
      </c>
      <c r="D26" s="89">
        <v>2</v>
      </c>
      <c r="E26" s="89">
        <v>3</v>
      </c>
      <c r="F26" s="103">
        <v>1</v>
      </c>
      <c r="G26" s="103">
        <v>3</v>
      </c>
      <c r="H26" s="164"/>
    </row>
    <row r="27" spans="1:8" s="20" customFormat="1" ht="15" customHeight="1" x14ac:dyDescent="0.15">
      <c r="A27" s="184"/>
      <c r="B27" s="158" t="s">
        <v>293</v>
      </c>
      <c r="C27" s="158"/>
      <c r="D27" s="158"/>
      <c r="E27" s="158" t="s">
        <v>293</v>
      </c>
      <c r="F27" s="158"/>
      <c r="G27" s="158"/>
      <c r="H27" s="164"/>
    </row>
    <row r="28" spans="1:8" s="20" customFormat="1" ht="15" customHeight="1" x14ac:dyDescent="0.15">
      <c r="A28" s="184"/>
      <c r="B28" s="89">
        <v>3</v>
      </c>
      <c r="C28" s="89">
        <v>2</v>
      </c>
      <c r="D28" s="89">
        <v>2</v>
      </c>
      <c r="E28" s="89">
        <v>3</v>
      </c>
      <c r="F28" s="103">
        <v>1</v>
      </c>
      <c r="G28" s="103">
        <v>3</v>
      </c>
      <c r="H28" s="164"/>
    </row>
    <row r="29" spans="1:8" s="20" customFormat="1" ht="15" customHeight="1" x14ac:dyDescent="0.15">
      <c r="A29" s="184"/>
      <c r="B29" s="178" t="s">
        <v>272</v>
      </c>
      <c r="C29" s="178"/>
      <c r="D29" s="178"/>
      <c r="E29" s="178" t="s">
        <v>269</v>
      </c>
      <c r="F29" s="178"/>
      <c r="G29" s="178"/>
      <c r="H29" s="164"/>
    </row>
    <row r="30" spans="1:8" s="20" customFormat="1" ht="15" customHeight="1" x14ac:dyDescent="0.15">
      <c r="A30" s="184"/>
      <c r="B30" s="99">
        <v>1</v>
      </c>
      <c r="C30" s="99">
        <v>1</v>
      </c>
      <c r="D30" s="99">
        <v>0</v>
      </c>
      <c r="E30" s="99">
        <v>1</v>
      </c>
      <c r="F30" s="99">
        <v>1</v>
      </c>
      <c r="G30" s="101">
        <v>1</v>
      </c>
      <c r="H30" s="164"/>
    </row>
    <row r="31" spans="1:8" s="20" customFormat="1" ht="15" customHeight="1" x14ac:dyDescent="0.15">
      <c r="A31" s="184"/>
      <c r="B31" s="178" t="s">
        <v>204</v>
      </c>
      <c r="C31" s="178"/>
      <c r="D31" s="178"/>
      <c r="E31" s="178" t="s">
        <v>204</v>
      </c>
      <c r="F31" s="178"/>
      <c r="G31" s="178"/>
      <c r="H31" s="164"/>
    </row>
    <row r="32" spans="1:8" s="20" customFormat="1" ht="15" customHeight="1" x14ac:dyDescent="0.15">
      <c r="A32" s="184"/>
      <c r="B32" s="99">
        <v>3</v>
      </c>
      <c r="C32" s="99">
        <v>2</v>
      </c>
      <c r="D32" s="99">
        <v>2</v>
      </c>
      <c r="E32" s="99">
        <v>3</v>
      </c>
      <c r="F32" s="101">
        <v>1</v>
      </c>
      <c r="G32" s="101">
        <v>3</v>
      </c>
      <c r="H32" s="164"/>
    </row>
    <row r="33" spans="1:8" s="20" customFormat="1" ht="15" customHeight="1" x14ac:dyDescent="0.15">
      <c r="A33" s="184"/>
      <c r="B33" s="178" t="s">
        <v>202</v>
      </c>
      <c r="C33" s="178"/>
      <c r="D33" s="178"/>
      <c r="E33" s="178" t="s">
        <v>202</v>
      </c>
      <c r="F33" s="178"/>
      <c r="G33" s="178"/>
      <c r="H33" s="164"/>
    </row>
    <row r="34" spans="1:8" s="20" customFormat="1" ht="15" customHeight="1" x14ac:dyDescent="0.15">
      <c r="A34" s="184"/>
      <c r="B34" s="100">
        <v>3</v>
      </c>
      <c r="C34" s="100">
        <v>2</v>
      </c>
      <c r="D34" s="100">
        <v>2</v>
      </c>
      <c r="E34" s="100">
        <v>3</v>
      </c>
      <c r="F34" s="102">
        <v>1</v>
      </c>
      <c r="G34" s="102">
        <v>3</v>
      </c>
      <c r="H34" s="164"/>
    </row>
    <row r="35" spans="1:8" s="20" customFormat="1" ht="15" customHeight="1" x14ac:dyDescent="0.15">
      <c r="A35" s="184"/>
      <c r="B35" s="178" t="s">
        <v>195</v>
      </c>
      <c r="C35" s="178"/>
      <c r="D35" s="178"/>
      <c r="E35" s="178" t="s">
        <v>195</v>
      </c>
      <c r="F35" s="178"/>
      <c r="G35" s="178"/>
      <c r="H35" s="164"/>
    </row>
    <row r="36" spans="1:8" s="20" customFormat="1" ht="15" customHeight="1" x14ac:dyDescent="0.15">
      <c r="A36" s="184"/>
      <c r="B36" s="99">
        <v>3</v>
      </c>
      <c r="C36" s="99">
        <v>2</v>
      </c>
      <c r="D36" s="99">
        <v>2</v>
      </c>
      <c r="E36" s="99">
        <v>3</v>
      </c>
      <c r="F36" s="101">
        <v>1</v>
      </c>
      <c r="G36" s="101">
        <v>3</v>
      </c>
      <c r="H36" s="164"/>
    </row>
    <row r="37" spans="1:8" s="20" customFormat="1" ht="15" customHeight="1" x14ac:dyDescent="0.15">
      <c r="A37" s="184"/>
      <c r="B37" s="178" t="s">
        <v>271</v>
      </c>
      <c r="C37" s="178"/>
      <c r="D37" s="178"/>
      <c r="E37" s="178" t="s">
        <v>270</v>
      </c>
      <c r="F37" s="178"/>
      <c r="G37" s="178"/>
      <c r="H37" s="164"/>
    </row>
    <row r="38" spans="1:8" s="20" customFormat="1" ht="15" customHeight="1" x14ac:dyDescent="0.15">
      <c r="A38" s="184"/>
      <c r="B38" s="99">
        <v>1</v>
      </c>
      <c r="C38" s="99">
        <v>1</v>
      </c>
      <c r="D38" s="99">
        <v>0</v>
      </c>
      <c r="E38" s="99">
        <v>1</v>
      </c>
      <c r="F38" s="99">
        <v>1</v>
      </c>
      <c r="G38" s="101">
        <v>1</v>
      </c>
      <c r="H38" s="164"/>
    </row>
    <row r="39" spans="1:8" s="20" customFormat="1" ht="15" customHeight="1" x14ac:dyDescent="0.15">
      <c r="A39" s="184"/>
      <c r="B39" s="178" t="s">
        <v>181</v>
      </c>
      <c r="C39" s="178"/>
      <c r="D39" s="178"/>
      <c r="E39" s="178" t="s">
        <v>181</v>
      </c>
      <c r="F39" s="178"/>
      <c r="G39" s="178"/>
      <c r="H39" s="164"/>
    </row>
    <row r="40" spans="1:8" s="20" customFormat="1" ht="15" customHeight="1" x14ac:dyDescent="0.15">
      <c r="A40" s="184"/>
      <c r="B40" s="99">
        <v>3</v>
      </c>
      <c r="C40" s="99">
        <v>2</v>
      </c>
      <c r="D40" s="99">
        <v>2</v>
      </c>
      <c r="E40" s="99">
        <v>3</v>
      </c>
      <c r="F40" s="101">
        <v>1</v>
      </c>
      <c r="G40" s="101">
        <v>3</v>
      </c>
      <c r="H40" s="164"/>
    </row>
    <row r="41" spans="1:8" s="20" customFormat="1" ht="15" customHeight="1" x14ac:dyDescent="0.15">
      <c r="A41" s="184"/>
      <c r="B41" s="178" t="s">
        <v>176</v>
      </c>
      <c r="C41" s="178"/>
      <c r="D41" s="178"/>
      <c r="E41" s="178" t="s">
        <v>176</v>
      </c>
      <c r="F41" s="178"/>
      <c r="G41" s="178"/>
      <c r="H41" s="164"/>
    </row>
    <row r="42" spans="1:8" s="20" customFormat="1" ht="15" customHeight="1" x14ac:dyDescent="0.15">
      <c r="A42" s="184"/>
      <c r="B42" s="99">
        <v>3</v>
      </c>
      <c r="C42" s="99">
        <v>2</v>
      </c>
      <c r="D42" s="99">
        <v>2</v>
      </c>
      <c r="E42" s="99">
        <v>3</v>
      </c>
      <c r="F42" s="101">
        <v>1</v>
      </c>
      <c r="G42" s="101">
        <v>3</v>
      </c>
      <c r="H42" s="164"/>
    </row>
    <row r="43" spans="1:8" ht="15" customHeight="1" x14ac:dyDescent="0.15">
      <c r="A43" s="184"/>
      <c r="B43" s="178" t="s">
        <v>72</v>
      </c>
      <c r="C43" s="178"/>
      <c r="D43" s="178"/>
      <c r="E43" s="178" t="s">
        <v>72</v>
      </c>
      <c r="F43" s="178"/>
      <c r="G43" s="178"/>
      <c r="H43" s="164"/>
    </row>
    <row r="44" spans="1:8" ht="15" customHeight="1" x14ac:dyDescent="0.15">
      <c r="A44" s="184"/>
      <c r="B44" s="99">
        <v>3</v>
      </c>
      <c r="C44" s="99">
        <v>2</v>
      </c>
      <c r="D44" s="99">
        <v>2</v>
      </c>
      <c r="E44" s="99">
        <v>2</v>
      </c>
      <c r="F44" s="101">
        <v>0</v>
      </c>
      <c r="G44" s="101">
        <v>3</v>
      </c>
      <c r="H44" s="165"/>
    </row>
    <row r="45" spans="1:8" ht="15" customHeight="1" x14ac:dyDescent="0.15">
      <c r="A45" s="184"/>
      <c r="B45" s="178" t="s">
        <v>196</v>
      </c>
      <c r="C45" s="178"/>
      <c r="D45" s="178"/>
      <c r="E45" s="178" t="s">
        <v>196</v>
      </c>
      <c r="F45" s="178"/>
      <c r="G45" s="178"/>
      <c r="H45" s="163" t="s">
        <v>285</v>
      </c>
    </row>
    <row r="46" spans="1:8" ht="15" customHeight="1" x14ac:dyDescent="0.15">
      <c r="A46" s="184"/>
      <c r="B46" s="99">
        <v>3</v>
      </c>
      <c r="C46" s="99">
        <v>2</v>
      </c>
      <c r="D46" s="99">
        <v>2</v>
      </c>
      <c r="E46" s="99">
        <v>3</v>
      </c>
      <c r="F46" s="101">
        <v>1</v>
      </c>
      <c r="G46" s="101">
        <v>3</v>
      </c>
      <c r="H46" s="165"/>
    </row>
    <row r="47" spans="1:8" ht="15" customHeight="1" x14ac:dyDescent="0.15">
      <c r="A47" s="184"/>
      <c r="B47" s="179" t="s">
        <v>201</v>
      </c>
      <c r="C47" s="179"/>
      <c r="D47" s="179"/>
      <c r="E47" s="179" t="s">
        <v>201</v>
      </c>
      <c r="F47" s="179"/>
      <c r="G47" s="179"/>
      <c r="H47" s="163" t="s">
        <v>287</v>
      </c>
    </row>
    <row r="48" spans="1:8" ht="15" customHeight="1" x14ac:dyDescent="0.15">
      <c r="A48" s="185"/>
      <c r="B48" s="100">
        <v>3</v>
      </c>
      <c r="C48" s="100">
        <v>2</v>
      </c>
      <c r="D48" s="100">
        <v>2</v>
      </c>
      <c r="E48" s="100">
        <v>3</v>
      </c>
      <c r="F48" s="102">
        <v>1</v>
      </c>
      <c r="G48" s="102">
        <v>3</v>
      </c>
      <c r="H48" s="165"/>
    </row>
    <row r="49" spans="1:8" ht="23.25" customHeight="1" x14ac:dyDescent="0.15">
      <c r="A49" s="180" t="s">
        <v>284</v>
      </c>
      <c r="B49" s="181"/>
      <c r="C49" s="181"/>
      <c r="D49" s="181"/>
      <c r="E49" s="181"/>
      <c r="F49" s="181"/>
      <c r="G49" s="181"/>
      <c r="H49" s="181"/>
    </row>
  </sheetData>
  <mergeCells count="58">
    <mergeCell ref="A49:H49"/>
    <mergeCell ref="B45:D45"/>
    <mergeCell ref="E45:G45"/>
    <mergeCell ref="A7:A48"/>
    <mergeCell ref="B7:D7"/>
    <mergeCell ref="E7:G7"/>
    <mergeCell ref="B9:D9"/>
    <mergeCell ref="E9:G9"/>
    <mergeCell ref="B11:D11"/>
    <mergeCell ref="E11:G11"/>
    <mergeCell ref="B13:D13"/>
    <mergeCell ref="E27:G27"/>
    <mergeCell ref="B29:D29"/>
    <mergeCell ref="E29:G29"/>
    <mergeCell ref="B47:D47"/>
    <mergeCell ref="B43:D43"/>
    <mergeCell ref="E47:G47"/>
    <mergeCell ref="H47:H48"/>
    <mergeCell ref="H45:H46"/>
    <mergeCell ref="E43:G43"/>
    <mergeCell ref="E35:G35"/>
    <mergeCell ref="E37:G37"/>
    <mergeCell ref="B27:D27"/>
    <mergeCell ref="B41:D41"/>
    <mergeCell ref="E41:G41"/>
    <mergeCell ref="B31:D31"/>
    <mergeCell ref="E31:G31"/>
    <mergeCell ref="B33:D33"/>
    <mergeCell ref="E33:G33"/>
    <mergeCell ref="B35:D35"/>
    <mergeCell ref="B37:D37"/>
    <mergeCell ref="B39:D39"/>
    <mergeCell ref="E39:G39"/>
    <mergeCell ref="B25:D25"/>
    <mergeCell ref="E25:G25"/>
    <mergeCell ref="B21:D21"/>
    <mergeCell ref="E21:G21"/>
    <mergeCell ref="B23:D23"/>
    <mergeCell ref="E23:G23"/>
    <mergeCell ref="B15:D15"/>
    <mergeCell ref="E15:G15"/>
    <mergeCell ref="B17:D17"/>
    <mergeCell ref="E17:G17"/>
    <mergeCell ref="B19:D19"/>
    <mergeCell ref="E19:G19"/>
    <mergeCell ref="A1:H1"/>
    <mergeCell ref="A3:A6"/>
    <mergeCell ref="B3:G3"/>
    <mergeCell ref="H3:H6"/>
    <mergeCell ref="B4:D4"/>
    <mergeCell ref="E4:G4"/>
    <mergeCell ref="B5:D5"/>
    <mergeCell ref="E5:G5"/>
    <mergeCell ref="H7:H12"/>
    <mergeCell ref="H13:H16"/>
    <mergeCell ref="H17:H22"/>
    <mergeCell ref="H23:H44"/>
    <mergeCell ref="E13:G13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4" workbookViewId="0">
      <selection activeCell="P14" sqref="P14"/>
    </sheetView>
  </sheetViews>
  <sheetFormatPr defaultRowHeight="13.5" x14ac:dyDescent="0.15"/>
  <cols>
    <col min="1" max="1" width="4.44140625" style="31" bestFit="1" customWidth="1"/>
    <col min="2" max="2" width="5.88671875" style="31" customWidth="1"/>
    <col min="3" max="3" width="9.44140625" style="35" customWidth="1"/>
    <col min="4" max="6" width="4.109375" style="31" customWidth="1"/>
    <col min="7" max="7" width="9.44140625" style="31" customWidth="1"/>
    <col min="8" max="8" width="5.88671875" style="31" customWidth="1"/>
    <col min="9" max="9" width="9.44140625" style="35" customWidth="1"/>
    <col min="10" max="12" width="4.109375" style="31" customWidth="1"/>
    <col min="13" max="13" width="9.44140625" style="31" customWidth="1"/>
    <col min="14" max="256" width="8.88671875" style="31"/>
    <col min="257" max="257" width="4.44140625" style="31" bestFit="1" customWidth="1"/>
    <col min="258" max="258" width="5.88671875" style="31" customWidth="1"/>
    <col min="259" max="259" width="9.44140625" style="31" customWidth="1"/>
    <col min="260" max="262" width="4.109375" style="31" customWidth="1"/>
    <col min="263" max="263" width="9.44140625" style="31" customWidth="1"/>
    <col min="264" max="264" width="5.88671875" style="31" customWidth="1"/>
    <col min="265" max="265" width="9.44140625" style="31" customWidth="1"/>
    <col min="266" max="268" width="4.109375" style="31" customWidth="1"/>
    <col min="269" max="269" width="9.44140625" style="31" customWidth="1"/>
    <col min="270" max="512" width="8.88671875" style="31"/>
    <col min="513" max="513" width="4.44140625" style="31" bestFit="1" customWidth="1"/>
    <col min="514" max="514" width="5.88671875" style="31" customWidth="1"/>
    <col min="515" max="515" width="9.44140625" style="31" customWidth="1"/>
    <col min="516" max="518" width="4.109375" style="31" customWidth="1"/>
    <col min="519" max="519" width="9.44140625" style="31" customWidth="1"/>
    <col min="520" max="520" width="5.88671875" style="31" customWidth="1"/>
    <col min="521" max="521" width="9.44140625" style="31" customWidth="1"/>
    <col min="522" max="524" width="4.109375" style="31" customWidth="1"/>
    <col min="525" max="525" width="9.44140625" style="31" customWidth="1"/>
    <col min="526" max="768" width="8.88671875" style="31"/>
    <col min="769" max="769" width="4.44140625" style="31" bestFit="1" customWidth="1"/>
    <col min="770" max="770" width="5.88671875" style="31" customWidth="1"/>
    <col min="771" max="771" width="9.44140625" style="31" customWidth="1"/>
    <col min="772" max="774" width="4.109375" style="31" customWidth="1"/>
    <col min="775" max="775" width="9.44140625" style="31" customWidth="1"/>
    <col min="776" max="776" width="5.88671875" style="31" customWidth="1"/>
    <col min="777" max="777" width="9.44140625" style="31" customWidth="1"/>
    <col min="778" max="780" width="4.109375" style="31" customWidth="1"/>
    <col min="781" max="781" width="9.44140625" style="31" customWidth="1"/>
    <col min="782" max="1024" width="8.88671875" style="31"/>
    <col min="1025" max="1025" width="4.44140625" style="31" bestFit="1" customWidth="1"/>
    <col min="1026" max="1026" width="5.88671875" style="31" customWidth="1"/>
    <col min="1027" max="1027" width="9.44140625" style="31" customWidth="1"/>
    <col min="1028" max="1030" width="4.109375" style="31" customWidth="1"/>
    <col min="1031" max="1031" width="9.44140625" style="31" customWidth="1"/>
    <col min="1032" max="1032" width="5.88671875" style="31" customWidth="1"/>
    <col min="1033" max="1033" width="9.44140625" style="31" customWidth="1"/>
    <col min="1034" max="1036" width="4.109375" style="31" customWidth="1"/>
    <col min="1037" max="1037" width="9.44140625" style="31" customWidth="1"/>
    <col min="1038" max="1280" width="8.88671875" style="31"/>
    <col min="1281" max="1281" width="4.44140625" style="31" bestFit="1" customWidth="1"/>
    <col min="1282" max="1282" width="5.88671875" style="31" customWidth="1"/>
    <col min="1283" max="1283" width="9.44140625" style="31" customWidth="1"/>
    <col min="1284" max="1286" width="4.109375" style="31" customWidth="1"/>
    <col min="1287" max="1287" width="9.44140625" style="31" customWidth="1"/>
    <col min="1288" max="1288" width="5.88671875" style="31" customWidth="1"/>
    <col min="1289" max="1289" width="9.44140625" style="31" customWidth="1"/>
    <col min="1290" max="1292" width="4.109375" style="31" customWidth="1"/>
    <col min="1293" max="1293" width="9.44140625" style="31" customWidth="1"/>
    <col min="1294" max="1536" width="8.88671875" style="31"/>
    <col min="1537" max="1537" width="4.44140625" style="31" bestFit="1" customWidth="1"/>
    <col min="1538" max="1538" width="5.88671875" style="31" customWidth="1"/>
    <col min="1539" max="1539" width="9.44140625" style="31" customWidth="1"/>
    <col min="1540" max="1542" width="4.109375" style="31" customWidth="1"/>
    <col min="1543" max="1543" width="9.44140625" style="31" customWidth="1"/>
    <col min="1544" max="1544" width="5.88671875" style="31" customWidth="1"/>
    <col min="1545" max="1545" width="9.44140625" style="31" customWidth="1"/>
    <col min="1546" max="1548" width="4.109375" style="31" customWidth="1"/>
    <col min="1549" max="1549" width="9.44140625" style="31" customWidth="1"/>
    <col min="1550" max="1792" width="8.88671875" style="31"/>
    <col min="1793" max="1793" width="4.44140625" style="31" bestFit="1" customWidth="1"/>
    <col min="1794" max="1794" width="5.88671875" style="31" customWidth="1"/>
    <col min="1795" max="1795" width="9.44140625" style="31" customWidth="1"/>
    <col min="1796" max="1798" width="4.109375" style="31" customWidth="1"/>
    <col min="1799" max="1799" width="9.44140625" style="31" customWidth="1"/>
    <col min="1800" max="1800" width="5.88671875" style="31" customWidth="1"/>
    <col min="1801" max="1801" width="9.44140625" style="31" customWidth="1"/>
    <col min="1802" max="1804" width="4.109375" style="31" customWidth="1"/>
    <col min="1805" max="1805" width="9.44140625" style="31" customWidth="1"/>
    <col min="1806" max="2048" width="8.88671875" style="31"/>
    <col min="2049" max="2049" width="4.44140625" style="31" bestFit="1" customWidth="1"/>
    <col min="2050" max="2050" width="5.88671875" style="31" customWidth="1"/>
    <col min="2051" max="2051" width="9.44140625" style="31" customWidth="1"/>
    <col min="2052" max="2054" width="4.109375" style="31" customWidth="1"/>
    <col min="2055" max="2055" width="9.44140625" style="31" customWidth="1"/>
    <col min="2056" max="2056" width="5.88671875" style="31" customWidth="1"/>
    <col min="2057" max="2057" width="9.44140625" style="31" customWidth="1"/>
    <col min="2058" max="2060" width="4.109375" style="31" customWidth="1"/>
    <col min="2061" max="2061" width="9.44140625" style="31" customWidth="1"/>
    <col min="2062" max="2304" width="8.88671875" style="31"/>
    <col min="2305" max="2305" width="4.44140625" style="31" bestFit="1" customWidth="1"/>
    <col min="2306" max="2306" width="5.88671875" style="31" customWidth="1"/>
    <col min="2307" max="2307" width="9.44140625" style="31" customWidth="1"/>
    <col min="2308" max="2310" width="4.109375" style="31" customWidth="1"/>
    <col min="2311" max="2311" width="9.44140625" style="31" customWidth="1"/>
    <col min="2312" max="2312" width="5.88671875" style="31" customWidth="1"/>
    <col min="2313" max="2313" width="9.44140625" style="31" customWidth="1"/>
    <col min="2314" max="2316" width="4.109375" style="31" customWidth="1"/>
    <col min="2317" max="2317" width="9.44140625" style="31" customWidth="1"/>
    <col min="2318" max="2560" width="8.88671875" style="31"/>
    <col min="2561" max="2561" width="4.44140625" style="31" bestFit="1" customWidth="1"/>
    <col min="2562" max="2562" width="5.88671875" style="31" customWidth="1"/>
    <col min="2563" max="2563" width="9.44140625" style="31" customWidth="1"/>
    <col min="2564" max="2566" width="4.109375" style="31" customWidth="1"/>
    <col min="2567" max="2567" width="9.44140625" style="31" customWidth="1"/>
    <col min="2568" max="2568" width="5.88671875" style="31" customWidth="1"/>
    <col min="2569" max="2569" width="9.44140625" style="31" customWidth="1"/>
    <col min="2570" max="2572" width="4.109375" style="31" customWidth="1"/>
    <col min="2573" max="2573" width="9.44140625" style="31" customWidth="1"/>
    <col min="2574" max="2816" width="8.88671875" style="31"/>
    <col min="2817" max="2817" width="4.44140625" style="31" bestFit="1" customWidth="1"/>
    <col min="2818" max="2818" width="5.88671875" style="31" customWidth="1"/>
    <col min="2819" max="2819" width="9.44140625" style="31" customWidth="1"/>
    <col min="2820" max="2822" width="4.109375" style="31" customWidth="1"/>
    <col min="2823" max="2823" width="9.44140625" style="31" customWidth="1"/>
    <col min="2824" max="2824" width="5.88671875" style="31" customWidth="1"/>
    <col min="2825" max="2825" width="9.44140625" style="31" customWidth="1"/>
    <col min="2826" max="2828" width="4.109375" style="31" customWidth="1"/>
    <col min="2829" max="2829" width="9.44140625" style="31" customWidth="1"/>
    <col min="2830" max="3072" width="8.88671875" style="31"/>
    <col min="3073" max="3073" width="4.44140625" style="31" bestFit="1" customWidth="1"/>
    <col min="3074" max="3074" width="5.88671875" style="31" customWidth="1"/>
    <col min="3075" max="3075" width="9.44140625" style="31" customWidth="1"/>
    <col min="3076" max="3078" width="4.109375" style="31" customWidth="1"/>
    <col min="3079" max="3079" width="9.44140625" style="31" customWidth="1"/>
    <col min="3080" max="3080" width="5.88671875" style="31" customWidth="1"/>
    <col min="3081" max="3081" width="9.44140625" style="31" customWidth="1"/>
    <col min="3082" max="3084" width="4.109375" style="31" customWidth="1"/>
    <col min="3085" max="3085" width="9.44140625" style="31" customWidth="1"/>
    <col min="3086" max="3328" width="8.88671875" style="31"/>
    <col min="3329" max="3329" width="4.44140625" style="31" bestFit="1" customWidth="1"/>
    <col min="3330" max="3330" width="5.88671875" style="31" customWidth="1"/>
    <col min="3331" max="3331" width="9.44140625" style="31" customWidth="1"/>
    <col min="3332" max="3334" width="4.109375" style="31" customWidth="1"/>
    <col min="3335" max="3335" width="9.44140625" style="31" customWidth="1"/>
    <col min="3336" max="3336" width="5.88671875" style="31" customWidth="1"/>
    <col min="3337" max="3337" width="9.44140625" style="31" customWidth="1"/>
    <col min="3338" max="3340" width="4.109375" style="31" customWidth="1"/>
    <col min="3341" max="3341" width="9.44140625" style="31" customWidth="1"/>
    <col min="3342" max="3584" width="8.88671875" style="31"/>
    <col min="3585" max="3585" width="4.44140625" style="31" bestFit="1" customWidth="1"/>
    <col min="3586" max="3586" width="5.88671875" style="31" customWidth="1"/>
    <col min="3587" max="3587" width="9.44140625" style="31" customWidth="1"/>
    <col min="3588" max="3590" width="4.109375" style="31" customWidth="1"/>
    <col min="3591" max="3591" width="9.44140625" style="31" customWidth="1"/>
    <col min="3592" max="3592" width="5.88671875" style="31" customWidth="1"/>
    <col min="3593" max="3593" width="9.44140625" style="31" customWidth="1"/>
    <col min="3594" max="3596" width="4.109375" style="31" customWidth="1"/>
    <col min="3597" max="3597" width="9.44140625" style="31" customWidth="1"/>
    <col min="3598" max="3840" width="8.88671875" style="31"/>
    <col min="3841" max="3841" width="4.44140625" style="31" bestFit="1" customWidth="1"/>
    <col min="3842" max="3842" width="5.88671875" style="31" customWidth="1"/>
    <col min="3843" max="3843" width="9.44140625" style="31" customWidth="1"/>
    <col min="3844" max="3846" width="4.109375" style="31" customWidth="1"/>
    <col min="3847" max="3847" width="9.44140625" style="31" customWidth="1"/>
    <col min="3848" max="3848" width="5.88671875" style="31" customWidth="1"/>
    <col min="3849" max="3849" width="9.44140625" style="31" customWidth="1"/>
    <col min="3850" max="3852" width="4.109375" style="31" customWidth="1"/>
    <col min="3853" max="3853" width="9.44140625" style="31" customWidth="1"/>
    <col min="3854" max="4096" width="8.88671875" style="31"/>
    <col min="4097" max="4097" width="4.44140625" style="31" bestFit="1" customWidth="1"/>
    <col min="4098" max="4098" width="5.88671875" style="31" customWidth="1"/>
    <col min="4099" max="4099" width="9.44140625" style="31" customWidth="1"/>
    <col min="4100" max="4102" width="4.109375" style="31" customWidth="1"/>
    <col min="4103" max="4103" width="9.44140625" style="31" customWidth="1"/>
    <col min="4104" max="4104" width="5.88671875" style="31" customWidth="1"/>
    <col min="4105" max="4105" width="9.44140625" style="31" customWidth="1"/>
    <col min="4106" max="4108" width="4.109375" style="31" customWidth="1"/>
    <col min="4109" max="4109" width="9.44140625" style="31" customWidth="1"/>
    <col min="4110" max="4352" width="8.88671875" style="31"/>
    <col min="4353" max="4353" width="4.44140625" style="31" bestFit="1" customWidth="1"/>
    <col min="4354" max="4354" width="5.88671875" style="31" customWidth="1"/>
    <col min="4355" max="4355" width="9.44140625" style="31" customWidth="1"/>
    <col min="4356" max="4358" width="4.109375" style="31" customWidth="1"/>
    <col min="4359" max="4359" width="9.44140625" style="31" customWidth="1"/>
    <col min="4360" max="4360" width="5.88671875" style="31" customWidth="1"/>
    <col min="4361" max="4361" width="9.44140625" style="31" customWidth="1"/>
    <col min="4362" max="4364" width="4.109375" style="31" customWidth="1"/>
    <col min="4365" max="4365" width="9.44140625" style="31" customWidth="1"/>
    <col min="4366" max="4608" width="8.88671875" style="31"/>
    <col min="4609" max="4609" width="4.44140625" style="31" bestFit="1" customWidth="1"/>
    <col min="4610" max="4610" width="5.88671875" style="31" customWidth="1"/>
    <col min="4611" max="4611" width="9.44140625" style="31" customWidth="1"/>
    <col min="4612" max="4614" width="4.109375" style="31" customWidth="1"/>
    <col min="4615" max="4615" width="9.44140625" style="31" customWidth="1"/>
    <col min="4616" max="4616" width="5.88671875" style="31" customWidth="1"/>
    <col min="4617" max="4617" width="9.44140625" style="31" customWidth="1"/>
    <col min="4618" max="4620" width="4.109375" style="31" customWidth="1"/>
    <col min="4621" max="4621" width="9.44140625" style="31" customWidth="1"/>
    <col min="4622" max="4864" width="8.88671875" style="31"/>
    <col min="4865" max="4865" width="4.44140625" style="31" bestFit="1" customWidth="1"/>
    <col min="4866" max="4866" width="5.88671875" style="31" customWidth="1"/>
    <col min="4867" max="4867" width="9.44140625" style="31" customWidth="1"/>
    <col min="4868" max="4870" width="4.109375" style="31" customWidth="1"/>
    <col min="4871" max="4871" width="9.44140625" style="31" customWidth="1"/>
    <col min="4872" max="4872" width="5.88671875" style="31" customWidth="1"/>
    <col min="4873" max="4873" width="9.44140625" style="31" customWidth="1"/>
    <col min="4874" max="4876" width="4.109375" style="31" customWidth="1"/>
    <col min="4877" max="4877" width="9.44140625" style="31" customWidth="1"/>
    <col min="4878" max="5120" width="8.88671875" style="31"/>
    <col min="5121" max="5121" width="4.44140625" style="31" bestFit="1" customWidth="1"/>
    <col min="5122" max="5122" width="5.88671875" style="31" customWidth="1"/>
    <col min="5123" max="5123" width="9.44140625" style="31" customWidth="1"/>
    <col min="5124" max="5126" width="4.109375" style="31" customWidth="1"/>
    <col min="5127" max="5127" width="9.44140625" style="31" customWidth="1"/>
    <col min="5128" max="5128" width="5.88671875" style="31" customWidth="1"/>
    <col min="5129" max="5129" width="9.44140625" style="31" customWidth="1"/>
    <col min="5130" max="5132" width="4.109375" style="31" customWidth="1"/>
    <col min="5133" max="5133" width="9.44140625" style="31" customWidth="1"/>
    <col min="5134" max="5376" width="8.88671875" style="31"/>
    <col min="5377" max="5377" width="4.44140625" style="31" bestFit="1" customWidth="1"/>
    <col min="5378" max="5378" width="5.88671875" style="31" customWidth="1"/>
    <col min="5379" max="5379" width="9.44140625" style="31" customWidth="1"/>
    <col min="5380" max="5382" width="4.109375" style="31" customWidth="1"/>
    <col min="5383" max="5383" width="9.44140625" style="31" customWidth="1"/>
    <col min="5384" max="5384" width="5.88671875" style="31" customWidth="1"/>
    <col min="5385" max="5385" width="9.44140625" style="31" customWidth="1"/>
    <col min="5386" max="5388" width="4.109375" style="31" customWidth="1"/>
    <col min="5389" max="5389" width="9.44140625" style="31" customWidth="1"/>
    <col min="5390" max="5632" width="8.88671875" style="31"/>
    <col min="5633" max="5633" width="4.44140625" style="31" bestFit="1" customWidth="1"/>
    <col min="5634" max="5634" width="5.88671875" style="31" customWidth="1"/>
    <col min="5635" max="5635" width="9.44140625" style="31" customWidth="1"/>
    <col min="5636" max="5638" width="4.109375" style="31" customWidth="1"/>
    <col min="5639" max="5639" width="9.44140625" style="31" customWidth="1"/>
    <col min="5640" max="5640" width="5.88671875" style="31" customWidth="1"/>
    <col min="5641" max="5641" width="9.44140625" style="31" customWidth="1"/>
    <col min="5642" max="5644" width="4.109375" style="31" customWidth="1"/>
    <col min="5645" max="5645" width="9.44140625" style="31" customWidth="1"/>
    <col min="5646" max="5888" width="8.88671875" style="31"/>
    <col min="5889" max="5889" width="4.44140625" style="31" bestFit="1" customWidth="1"/>
    <col min="5890" max="5890" width="5.88671875" style="31" customWidth="1"/>
    <col min="5891" max="5891" width="9.44140625" style="31" customWidth="1"/>
    <col min="5892" max="5894" width="4.109375" style="31" customWidth="1"/>
    <col min="5895" max="5895" width="9.44140625" style="31" customWidth="1"/>
    <col min="5896" max="5896" width="5.88671875" style="31" customWidth="1"/>
    <col min="5897" max="5897" width="9.44140625" style="31" customWidth="1"/>
    <col min="5898" max="5900" width="4.109375" style="31" customWidth="1"/>
    <col min="5901" max="5901" width="9.44140625" style="31" customWidth="1"/>
    <col min="5902" max="6144" width="8.88671875" style="31"/>
    <col min="6145" max="6145" width="4.44140625" style="31" bestFit="1" customWidth="1"/>
    <col min="6146" max="6146" width="5.88671875" style="31" customWidth="1"/>
    <col min="6147" max="6147" width="9.44140625" style="31" customWidth="1"/>
    <col min="6148" max="6150" width="4.109375" style="31" customWidth="1"/>
    <col min="6151" max="6151" width="9.44140625" style="31" customWidth="1"/>
    <col min="6152" max="6152" width="5.88671875" style="31" customWidth="1"/>
    <col min="6153" max="6153" width="9.44140625" style="31" customWidth="1"/>
    <col min="6154" max="6156" width="4.109375" style="31" customWidth="1"/>
    <col min="6157" max="6157" width="9.44140625" style="31" customWidth="1"/>
    <col min="6158" max="6400" width="8.88671875" style="31"/>
    <col min="6401" max="6401" width="4.44140625" style="31" bestFit="1" customWidth="1"/>
    <col min="6402" max="6402" width="5.88671875" style="31" customWidth="1"/>
    <col min="6403" max="6403" width="9.44140625" style="31" customWidth="1"/>
    <col min="6404" max="6406" width="4.109375" style="31" customWidth="1"/>
    <col min="6407" max="6407" width="9.44140625" style="31" customWidth="1"/>
    <col min="6408" max="6408" width="5.88671875" style="31" customWidth="1"/>
    <col min="6409" max="6409" width="9.44140625" style="31" customWidth="1"/>
    <col min="6410" max="6412" width="4.109375" style="31" customWidth="1"/>
    <col min="6413" max="6413" width="9.44140625" style="31" customWidth="1"/>
    <col min="6414" max="6656" width="8.88671875" style="31"/>
    <col min="6657" max="6657" width="4.44140625" style="31" bestFit="1" customWidth="1"/>
    <col min="6658" max="6658" width="5.88671875" style="31" customWidth="1"/>
    <col min="6659" max="6659" width="9.44140625" style="31" customWidth="1"/>
    <col min="6660" max="6662" width="4.109375" style="31" customWidth="1"/>
    <col min="6663" max="6663" width="9.44140625" style="31" customWidth="1"/>
    <col min="6664" max="6664" width="5.88671875" style="31" customWidth="1"/>
    <col min="6665" max="6665" width="9.44140625" style="31" customWidth="1"/>
    <col min="6666" max="6668" width="4.109375" style="31" customWidth="1"/>
    <col min="6669" max="6669" width="9.44140625" style="31" customWidth="1"/>
    <col min="6670" max="6912" width="8.88671875" style="31"/>
    <col min="6913" max="6913" width="4.44140625" style="31" bestFit="1" customWidth="1"/>
    <col min="6914" max="6914" width="5.88671875" style="31" customWidth="1"/>
    <col min="6915" max="6915" width="9.44140625" style="31" customWidth="1"/>
    <col min="6916" max="6918" width="4.109375" style="31" customWidth="1"/>
    <col min="6919" max="6919" width="9.44140625" style="31" customWidth="1"/>
    <col min="6920" max="6920" width="5.88671875" style="31" customWidth="1"/>
    <col min="6921" max="6921" width="9.44140625" style="31" customWidth="1"/>
    <col min="6922" max="6924" width="4.109375" style="31" customWidth="1"/>
    <col min="6925" max="6925" width="9.44140625" style="31" customWidth="1"/>
    <col min="6926" max="7168" width="8.88671875" style="31"/>
    <col min="7169" max="7169" width="4.44140625" style="31" bestFit="1" customWidth="1"/>
    <col min="7170" max="7170" width="5.88671875" style="31" customWidth="1"/>
    <col min="7171" max="7171" width="9.44140625" style="31" customWidth="1"/>
    <col min="7172" max="7174" width="4.109375" style="31" customWidth="1"/>
    <col min="7175" max="7175" width="9.44140625" style="31" customWidth="1"/>
    <col min="7176" max="7176" width="5.88671875" style="31" customWidth="1"/>
    <col min="7177" max="7177" width="9.44140625" style="31" customWidth="1"/>
    <col min="7178" max="7180" width="4.109375" style="31" customWidth="1"/>
    <col min="7181" max="7181" width="9.44140625" style="31" customWidth="1"/>
    <col min="7182" max="7424" width="8.88671875" style="31"/>
    <col min="7425" max="7425" width="4.44140625" style="31" bestFit="1" customWidth="1"/>
    <col min="7426" max="7426" width="5.88671875" style="31" customWidth="1"/>
    <col min="7427" max="7427" width="9.44140625" style="31" customWidth="1"/>
    <col min="7428" max="7430" width="4.109375" style="31" customWidth="1"/>
    <col min="7431" max="7431" width="9.44140625" style="31" customWidth="1"/>
    <col min="7432" max="7432" width="5.88671875" style="31" customWidth="1"/>
    <col min="7433" max="7433" width="9.44140625" style="31" customWidth="1"/>
    <col min="7434" max="7436" width="4.109375" style="31" customWidth="1"/>
    <col min="7437" max="7437" width="9.44140625" style="31" customWidth="1"/>
    <col min="7438" max="7680" width="8.88671875" style="31"/>
    <col min="7681" max="7681" width="4.44140625" style="31" bestFit="1" customWidth="1"/>
    <col min="7682" max="7682" width="5.88671875" style="31" customWidth="1"/>
    <col min="7683" max="7683" width="9.44140625" style="31" customWidth="1"/>
    <col min="7684" max="7686" width="4.109375" style="31" customWidth="1"/>
    <col min="7687" max="7687" width="9.44140625" style="31" customWidth="1"/>
    <col min="7688" max="7688" width="5.88671875" style="31" customWidth="1"/>
    <col min="7689" max="7689" width="9.44140625" style="31" customWidth="1"/>
    <col min="7690" max="7692" width="4.109375" style="31" customWidth="1"/>
    <col min="7693" max="7693" width="9.44140625" style="31" customWidth="1"/>
    <col min="7694" max="7936" width="8.88671875" style="31"/>
    <col min="7937" max="7937" width="4.44140625" style="31" bestFit="1" customWidth="1"/>
    <col min="7938" max="7938" width="5.88671875" style="31" customWidth="1"/>
    <col min="7939" max="7939" width="9.44140625" style="31" customWidth="1"/>
    <col min="7940" max="7942" width="4.109375" style="31" customWidth="1"/>
    <col min="7943" max="7943" width="9.44140625" style="31" customWidth="1"/>
    <col min="7944" max="7944" width="5.88671875" style="31" customWidth="1"/>
    <col min="7945" max="7945" width="9.44140625" style="31" customWidth="1"/>
    <col min="7946" max="7948" width="4.109375" style="31" customWidth="1"/>
    <col min="7949" max="7949" width="9.44140625" style="31" customWidth="1"/>
    <col min="7950" max="8192" width="8.88671875" style="31"/>
    <col min="8193" max="8193" width="4.44140625" style="31" bestFit="1" customWidth="1"/>
    <col min="8194" max="8194" width="5.88671875" style="31" customWidth="1"/>
    <col min="8195" max="8195" width="9.44140625" style="31" customWidth="1"/>
    <col min="8196" max="8198" width="4.109375" style="31" customWidth="1"/>
    <col min="8199" max="8199" width="9.44140625" style="31" customWidth="1"/>
    <col min="8200" max="8200" width="5.88671875" style="31" customWidth="1"/>
    <col min="8201" max="8201" width="9.44140625" style="31" customWidth="1"/>
    <col min="8202" max="8204" width="4.109375" style="31" customWidth="1"/>
    <col min="8205" max="8205" width="9.44140625" style="31" customWidth="1"/>
    <col min="8206" max="8448" width="8.88671875" style="31"/>
    <col min="8449" max="8449" width="4.44140625" style="31" bestFit="1" customWidth="1"/>
    <col min="8450" max="8450" width="5.88671875" style="31" customWidth="1"/>
    <col min="8451" max="8451" width="9.44140625" style="31" customWidth="1"/>
    <col min="8452" max="8454" width="4.109375" style="31" customWidth="1"/>
    <col min="8455" max="8455" width="9.44140625" style="31" customWidth="1"/>
    <col min="8456" max="8456" width="5.88671875" style="31" customWidth="1"/>
    <col min="8457" max="8457" width="9.44140625" style="31" customWidth="1"/>
    <col min="8458" max="8460" width="4.109375" style="31" customWidth="1"/>
    <col min="8461" max="8461" width="9.44140625" style="31" customWidth="1"/>
    <col min="8462" max="8704" width="8.88671875" style="31"/>
    <col min="8705" max="8705" width="4.44140625" style="31" bestFit="1" customWidth="1"/>
    <col min="8706" max="8706" width="5.88671875" style="31" customWidth="1"/>
    <col min="8707" max="8707" width="9.44140625" style="31" customWidth="1"/>
    <col min="8708" max="8710" width="4.109375" style="31" customWidth="1"/>
    <col min="8711" max="8711" width="9.44140625" style="31" customWidth="1"/>
    <col min="8712" max="8712" width="5.88671875" style="31" customWidth="1"/>
    <col min="8713" max="8713" width="9.44140625" style="31" customWidth="1"/>
    <col min="8714" max="8716" width="4.109375" style="31" customWidth="1"/>
    <col min="8717" max="8717" width="9.44140625" style="31" customWidth="1"/>
    <col min="8718" max="8960" width="8.88671875" style="31"/>
    <col min="8961" max="8961" width="4.44140625" style="31" bestFit="1" customWidth="1"/>
    <col min="8962" max="8962" width="5.88671875" style="31" customWidth="1"/>
    <col min="8963" max="8963" width="9.44140625" style="31" customWidth="1"/>
    <col min="8964" max="8966" width="4.109375" style="31" customWidth="1"/>
    <col min="8967" max="8967" width="9.44140625" style="31" customWidth="1"/>
    <col min="8968" max="8968" width="5.88671875" style="31" customWidth="1"/>
    <col min="8969" max="8969" width="9.44140625" style="31" customWidth="1"/>
    <col min="8970" max="8972" width="4.109375" style="31" customWidth="1"/>
    <col min="8973" max="8973" width="9.44140625" style="31" customWidth="1"/>
    <col min="8974" max="9216" width="8.88671875" style="31"/>
    <col min="9217" max="9217" width="4.44140625" style="31" bestFit="1" customWidth="1"/>
    <col min="9218" max="9218" width="5.88671875" style="31" customWidth="1"/>
    <col min="9219" max="9219" width="9.44140625" style="31" customWidth="1"/>
    <col min="9220" max="9222" width="4.109375" style="31" customWidth="1"/>
    <col min="9223" max="9223" width="9.44140625" style="31" customWidth="1"/>
    <col min="9224" max="9224" width="5.88671875" style="31" customWidth="1"/>
    <col min="9225" max="9225" width="9.44140625" style="31" customWidth="1"/>
    <col min="9226" max="9228" width="4.109375" style="31" customWidth="1"/>
    <col min="9229" max="9229" width="9.44140625" style="31" customWidth="1"/>
    <col min="9230" max="9472" width="8.88671875" style="31"/>
    <col min="9473" max="9473" width="4.44140625" style="31" bestFit="1" customWidth="1"/>
    <col min="9474" max="9474" width="5.88671875" style="31" customWidth="1"/>
    <col min="9475" max="9475" width="9.44140625" style="31" customWidth="1"/>
    <col min="9476" max="9478" width="4.109375" style="31" customWidth="1"/>
    <col min="9479" max="9479" width="9.44140625" style="31" customWidth="1"/>
    <col min="9480" max="9480" width="5.88671875" style="31" customWidth="1"/>
    <col min="9481" max="9481" width="9.44140625" style="31" customWidth="1"/>
    <col min="9482" max="9484" width="4.109375" style="31" customWidth="1"/>
    <col min="9485" max="9485" width="9.44140625" style="31" customWidth="1"/>
    <col min="9486" max="9728" width="8.88671875" style="31"/>
    <col min="9729" max="9729" width="4.44140625" style="31" bestFit="1" customWidth="1"/>
    <col min="9730" max="9730" width="5.88671875" style="31" customWidth="1"/>
    <col min="9731" max="9731" width="9.44140625" style="31" customWidth="1"/>
    <col min="9732" max="9734" width="4.109375" style="31" customWidth="1"/>
    <col min="9735" max="9735" width="9.44140625" style="31" customWidth="1"/>
    <col min="9736" max="9736" width="5.88671875" style="31" customWidth="1"/>
    <col min="9737" max="9737" width="9.44140625" style="31" customWidth="1"/>
    <col min="9738" max="9740" width="4.109375" style="31" customWidth="1"/>
    <col min="9741" max="9741" width="9.44140625" style="31" customWidth="1"/>
    <col min="9742" max="9984" width="8.88671875" style="31"/>
    <col min="9985" max="9985" width="4.44140625" style="31" bestFit="1" customWidth="1"/>
    <col min="9986" max="9986" width="5.88671875" style="31" customWidth="1"/>
    <col min="9987" max="9987" width="9.44140625" style="31" customWidth="1"/>
    <col min="9988" max="9990" width="4.109375" style="31" customWidth="1"/>
    <col min="9991" max="9991" width="9.44140625" style="31" customWidth="1"/>
    <col min="9992" max="9992" width="5.88671875" style="31" customWidth="1"/>
    <col min="9993" max="9993" width="9.44140625" style="31" customWidth="1"/>
    <col min="9994" max="9996" width="4.109375" style="31" customWidth="1"/>
    <col min="9997" max="9997" width="9.44140625" style="31" customWidth="1"/>
    <col min="9998" max="10240" width="8.88671875" style="31"/>
    <col min="10241" max="10241" width="4.44140625" style="31" bestFit="1" customWidth="1"/>
    <col min="10242" max="10242" width="5.88671875" style="31" customWidth="1"/>
    <col min="10243" max="10243" width="9.44140625" style="31" customWidth="1"/>
    <col min="10244" max="10246" width="4.109375" style="31" customWidth="1"/>
    <col min="10247" max="10247" width="9.44140625" style="31" customWidth="1"/>
    <col min="10248" max="10248" width="5.88671875" style="31" customWidth="1"/>
    <col min="10249" max="10249" width="9.44140625" style="31" customWidth="1"/>
    <col min="10250" max="10252" width="4.109375" style="31" customWidth="1"/>
    <col min="10253" max="10253" width="9.44140625" style="31" customWidth="1"/>
    <col min="10254" max="10496" width="8.88671875" style="31"/>
    <col min="10497" max="10497" width="4.44140625" style="31" bestFit="1" customWidth="1"/>
    <col min="10498" max="10498" width="5.88671875" style="31" customWidth="1"/>
    <col min="10499" max="10499" width="9.44140625" style="31" customWidth="1"/>
    <col min="10500" max="10502" width="4.109375" style="31" customWidth="1"/>
    <col min="10503" max="10503" width="9.44140625" style="31" customWidth="1"/>
    <col min="10504" max="10504" width="5.88671875" style="31" customWidth="1"/>
    <col min="10505" max="10505" width="9.44140625" style="31" customWidth="1"/>
    <col min="10506" max="10508" width="4.109375" style="31" customWidth="1"/>
    <col min="10509" max="10509" width="9.44140625" style="31" customWidth="1"/>
    <col min="10510" max="10752" width="8.88671875" style="31"/>
    <col min="10753" max="10753" width="4.44140625" style="31" bestFit="1" customWidth="1"/>
    <col min="10754" max="10754" width="5.88671875" style="31" customWidth="1"/>
    <col min="10755" max="10755" width="9.44140625" style="31" customWidth="1"/>
    <col min="10756" max="10758" width="4.109375" style="31" customWidth="1"/>
    <col min="10759" max="10759" width="9.44140625" style="31" customWidth="1"/>
    <col min="10760" max="10760" width="5.88671875" style="31" customWidth="1"/>
    <col min="10761" max="10761" width="9.44140625" style="31" customWidth="1"/>
    <col min="10762" max="10764" width="4.109375" style="31" customWidth="1"/>
    <col min="10765" max="10765" width="9.44140625" style="31" customWidth="1"/>
    <col min="10766" max="11008" width="8.88671875" style="31"/>
    <col min="11009" max="11009" width="4.44140625" style="31" bestFit="1" customWidth="1"/>
    <col min="11010" max="11010" width="5.88671875" style="31" customWidth="1"/>
    <col min="11011" max="11011" width="9.44140625" style="31" customWidth="1"/>
    <col min="11012" max="11014" width="4.109375" style="31" customWidth="1"/>
    <col min="11015" max="11015" width="9.44140625" style="31" customWidth="1"/>
    <col min="11016" max="11016" width="5.88671875" style="31" customWidth="1"/>
    <col min="11017" max="11017" width="9.44140625" style="31" customWidth="1"/>
    <col min="11018" max="11020" width="4.109375" style="31" customWidth="1"/>
    <col min="11021" max="11021" width="9.44140625" style="31" customWidth="1"/>
    <col min="11022" max="11264" width="8.88671875" style="31"/>
    <col min="11265" max="11265" width="4.44140625" style="31" bestFit="1" customWidth="1"/>
    <col min="11266" max="11266" width="5.88671875" style="31" customWidth="1"/>
    <col min="11267" max="11267" width="9.44140625" style="31" customWidth="1"/>
    <col min="11268" max="11270" width="4.109375" style="31" customWidth="1"/>
    <col min="11271" max="11271" width="9.44140625" style="31" customWidth="1"/>
    <col min="11272" max="11272" width="5.88671875" style="31" customWidth="1"/>
    <col min="11273" max="11273" width="9.44140625" style="31" customWidth="1"/>
    <col min="11274" max="11276" width="4.109375" style="31" customWidth="1"/>
    <col min="11277" max="11277" width="9.44140625" style="31" customWidth="1"/>
    <col min="11278" max="11520" width="8.88671875" style="31"/>
    <col min="11521" max="11521" width="4.44140625" style="31" bestFit="1" customWidth="1"/>
    <col min="11522" max="11522" width="5.88671875" style="31" customWidth="1"/>
    <col min="11523" max="11523" width="9.44140625" style="31" customWidth="1"/>
    <col min="11524" max="11526" width="4.109375" style="31" customWidth="1"/>
    <col min="11527" max="11527" width="9.44140625" style="31" customWidth="1"/>
    <col min="11528" max="11528" width="5.88671875" style="31" customWidth="1"/>
    <col min="11529" max="11529" width="9.44140625" style="31" customWidth="1"/>
    <col min="11530" max="11532" width="4.109375" style="31" customWidth="1"/>
    <col min="11533" max="11533" width="9.44140625" style="31" customWidth="1"/>
    <col min="11534" max="11776" width="8.88671875" style="31"/>
    <col min="11777" max="11777" width="4.44140625" style="31" bestFit="1" customWidth="1"/>
    <col min="11778" max="11778" width="5.88671875" style="31" customWidth="1"/>
    <col min="11779" max="11779" width="9.44140625" style="31" customWidth="1"/>
    <col min="11780" max="11782" width="4.109375" style="31" customWidth="1"/>
    <col min="11783" max="11783" width="9.44140625" style="31" customWidth="1"/>
    <col min="11784" max="11784" width="5.88671875" style="31" customWidth="1"/>
    <col min="11785" max="11785" width="9.44140625" style="31" customWidth="1"/>
    <col min="11786" max="11788" width="4.109375" style="31" customWidth="1"/>
    <col min="11789" max="11789" width="9.44140625" style="31" customWidth="1"/>
    <col min="11790" max="12032" width="8.88671875" style="31"/>
    <col min="12033" max="12033" width="4.44140625" style="31" bestFit="1" customWidth="1"/>
    <col min="12034" max="12034" width="5.88671875" style="31" customWidth="1"/>
    <col min="12035" max="12035" width="9.44140625" style="31" customWidth="1"/>
    <col min="12036" max="12038" width="4.109375" style="31" customWidth="1"/>
    <col min="12039" max="12039" width="9.44140625" style="31" customWidth="1"/>
    <col min="12040" max="12040" width="5.88671875" style="31" customWidth="1"/>
    <col min="12041" max="12041" width="9.44140625" style="31" customWidth="1"/>
    <col min="12042" max="12044" width="4.109375" style="31" customWidth="1"/>
    <col min="12045" max="12045" width="9.44140625" style="31" customWidth="1"/>
    <col min="12046" max="12288" width="8.88671875" style="31"/>
    <col min="12289" max="12289" width="4.44140625" style="31" bestFit="1" customWidth="1"/>
    <col min="12290" max="12290" width="5.88671875" style="31" customWidth="1"/>
    <col min="12291" max="12291" width="9.44140625" style="31" customWidth="1"/>
    <col min="12292" max="12294" width="4.109375" style="31" customWidth="1"/>
    <col min="12295" max="12295" width="9.44140625" style="31" customWidth="1"/>
    <col min="12296" max="12296" width="5.88671875" style="31" customWidth="1"/>
    <col min="12297" max="12297" width="9.44140625" style="31" customWidth="1"/>
    <col min="12298" max="12300" width="4.109375" style="31" customWidth="1"/>
    <col min="12301" max="12301" width="9.44140625" style="31" customWidth="1"/>
    <col min="12302" max="12544" width="8.88671875" style="31"/>
    <col min="12545" max="12545" width="4.44140625" style="31" bestFit="1" customWidth="1"/>
    <col min="12546" max="12546" width="5.88671875" style="31" customWidth="1"/>
    <col min="12547" max="12547" width="9.44140625" style="31" customWidth="1"/>
    <col min="12548" max="12550" width="4.109375" style="31" customWidth="1"/>
    <col min="12551" max="12551" width="9.44140625" style="31" customWidth="1"/>
    <col min="12552" max="12552" width="5.88671875" style="31" customWidth="1"/>
    <col min="12553" max="12553" width="9.44140625" style="31" customWidth="1"/>
    <col min="12554" max="12556" width="4.109375" style="31" customWidth="1"/>
    <col min="12557" max="12557" width="9.44140625" style="31" customWidth="1"/>
    <col min="12558" max="12800" width="8.88671875" style="31"/>
    <col min="12801" max="12801" width="4.44140625" style="31" bestFit="1" customWidth="1"/>
    <col min="12802" max="12802" width="5.88671875" style="31" customWidth="1"/>
    <col min="12803" max="12803" width="9.44140625" style="31" customWidth="1"/>
    <col min="12804" max="12806" width="4.109375" style="31" customWidth="1"/>
    <col min="12807" max="12807" width="9.44140625" style="31" customWidth="1"/>
    <col min="12808" max="12808" width="5.88671875" style="31" customWidth="1"/>
    <col min="12809" max="12809" width="9.44140625" style="31" customWidth="1"/>
    <col min="12810" max="12812" width="4.109375" style="31" customWidth="1"/>
    <col min="12813" max="12813" width="9.44140625" style="31" customWidth="1"/>
    <col min="12814" max="13056" width="8.88671875" style="31"/>
    <col min="13057" max="13057" width="4.44140625" style="31" bestFit="1" customWidth="1"/>
    <col min="13058" max="13058" width="5.88671875" style="31" customWidth="1"/>
    <col min="13059" max="13059" width="9.44140625" style="31" customWidth="1"/>
    <col min="13060" max="13062" width="4.109375" style="31" customWidth="1"/>
    <col min="13063" max="13063" width="9.44140625" style="31" customWidth="1"/>
    <col min="13064" max="13064" width="5.88671875" style="31" customWidth="1"/>
    <col min="13065" max="13065" width="9.44140625" style="31" customWidth="1"/>
    <col min="13066" max="13068" width="4.109375" style="31" customWidth="1"/>
    <col min="13069" max="13069" width="9.44140625" style="31" customWidth="1"/>
    <col min="13070" max="13312" width="8.88671875" style="31"/>
    <col min="13313" max="13313" width="4.44140625" style="31" bestFit="1" customWidth="1"/>
    <col min="13314" max="13314" width="5.88671875" style="31" customWidth="1"/>
    <col min="13315" max="13315" width="9.44140625" style="31" customWidth="1"/>
    <col min="13316" max="13318" width="4.109375" style="31" customWidth="1"/>
    <col min="13319" max="13319" width="9.44140625" style="31" customWidth="1"/>
    <col min="13320" max="13320" width="5.88671875" style="31" customWidth="1"/>
    <col min="13321" max="13321" width="9.44140625" style="31" customWidth="1"/>
    <col min="13322" max="13324" width="4.109375" style="31" customWidth="1"/>
    <col min="13325" max="13325" width="9.44140625" style="31" customWidth="1"/>
    <col min="13326" max="13568" width="8.88671875" style="31"/>
    <col min="13569" max="13569" width="4.44140625" style="31" bestFit="1" customWidth="1"/>
    <col min="13570" max="13570" width="5.88671875" style="31" customWidth="1"/>
    <col min="13571" max="13571" width="9.44140625" style="31" customWidth="1"/>
    <col min="13572" max="13574" width="4.109375" style="31" customWidth="1"/>
    <col min="13575" max="13575" width="9.44140625" style="31" customWidth="1"/>
    <col min="13576" max="13576" width="5.88671875" style="31" customWidth="1"/>
    <col min="13577" max="13577" width="9.44140625" style="31" customWidth="1"/>
    <col min="13578" max="13580" width="4.109375" style="31" customWidth="1"/>
    <col min="13581" max="13581" width="9.44140625" style="31" customWidth="1"/>
    <col min="13582" max="13824" width="8.88671875" style="31"/>
    <col min="13825" max="13825" width="4.44140625" style="31" bestFit="1" customWidth="1"/>
    <col min="13826" max="13826" width="5.88671875" style="31" customWidth="1"/>
    <col min="13827" max="13827" width="9.44140625" style="31" customWidth="1"/>
    <col min="13828" max="13830" width="4.109375" style="31" customWidth="1"/>
    <col min="13831" max="13831" width="9.44140625" style="31" customWidth="1"/>
    <col min="13832" max="13832" width="5.88671875" style="31" customWidth="1"/>
    <col min="13833" max="13833" width="9.44140625" style="31" customWidth="1"/>
    <col min="13834" max="13836" width="4.109375" style="31" customWidth="1"/>
    <col min="13837" max="13837" width="9.44140625" style="31" customWidth="1"/>
    <col min="13838" max="14080" width="8.88671875" style="31"/>
    <col min="14081" max="14081" width="4.44140625" style="31" bestFit="1" customWidth="1"/>
    <col min="14082" max="14082" width="5.88671875" style="31" customWidth="1"/>
    <col min="14083" max="14083" width="9.44140625" style="31" customWidth="1"/>
    <col min="14084" max="14086" width="4.109375" style="31" customWidth="1"/>
    <col min="14087" max="14087" width="9.44140625" style="31" customWidth="1"/>
    <col min="14088" max="14088" width="5.88671875" style="31" customWidth="1"/>
    <col min="14089" max="14089" width="9.44140625" style="31" customWidth="1"/>
    <col min="14090" max="14092" width="4.109375" style="31" customWidth="1"/>
    <col min="14093" max="14093" width="9.44140625" style="31" customWidth="1"/>
    <col min="14094" max="14336" width="8.88671875" style="31"/>
    <col min="14337" max="14337" width="4.44140625" style="31" bestFit="1" customWidth="1"/>
    <col min="14338" max="14338" width="5.88671875" style="31" customWidth="1"/>
    <col min="14339" max="14339" width="9.44140625" style="31" customWidth="1"/>
    <col min="14340" max="14342" width="4.109375" style="31" customWidth="1"/>
    <col min="14343" max="14343" width="9.44140625" style="31" customWidth="1"/>
    <col min="14344" max="14344" width="5.88671875" style="31" customWidth="1"/>
    <col min="14345" max="14345" width="9.44140625" style="31" customWidth="1"/>
    <col min="14346" max="14348" width="4.109375" style="31" customWidth="1"/>
    <col min="14349" max="14349" width="9.44140625" style="31" customWidth="1"/>
    <col min="14350" max="14592" width="8.88671875" style="31"/>
    <col min="14593" max="14593" width="4.44140625" style="31" bestFit="1" customWidth="1"/>
    <col min="14594" max="14594" width="5.88671875" style="31" customWidth="1"/>
    <col min="14595" max="14595" width="9.44140625" style="31" customWidth="1"/>
    <col min="14596" max="14598" width="4.109375" style="31" customWidth="1"/>
    <col min="14599" max="14599" width="9.44140625" style="31" customWidth="1"/>
    <col min="14600" max="14600" width="5.88671875" style="31" customWidth="1"/>
    <col min="14601" max="14601" width="9.44140625" style="31" customWidth="1"/>
    <col min="14602" max="14604" width="4.109375" style="31" customWidth="1"/>
    <col min="14605" max="14605" width="9.44140625" style="31" customWidth="1"/>
    <col min="14606" max="14848" width="8.88671875" style="31"/>
    <col min="14849" max="14849" width="4.44140625" style="31" bestFit="1" customWidth="1"/>
    <col min="14850" max="14850" width="5.88671875" style="31" customWidth="1"/>
    <col min="14851" max="14851" width="9.44140625" style="31" customWidth="1"/>
    <col min="14852" max="14854" width="4.109375" style="31" customWidth="1"/>
    <col min="14855" max="14855" width="9.44140625" style="31" customWidth="1"/>
    <col min="14856" max="14856" width="5.88671875" style="31" customWidth="1"/>
    <col min="14857" max="14857" width="9.44140625" style="31" customWidth="1"/>
    <col min="14858" max="14860" width="4.109375" style="31" customWidth="1"/>
    <col min="14861" max="14861" width="9.44140625" style="31" customWidth="1"/>
    <col min="14862" max="15104" width="8.88671875" style="31"/>
    <col min="15105" max="15105" width="4.44140625" style="31" bestFit="1" customWidth="1"/>
    <col min="15106" max="15106" width="5.88671875" style="31" customWidth="1"/>
    <col min="15107" max="15107" width="9.44140625" style="31" customWidth="1"/>
    <col min="15108" max="15110" width="4.109375" style="31" customWidth="1"/>
    <col min="15111" max="15111" width="9.44140625" style="31" customWidth="1"/>
    <col min="15112" max="15112" width="5.88671875" style="31" customWidth="1"/>
    <col min="15113" max="15113" width="9.44140625" style="31" customWidth="1"/>
    <col min="15114" max="15116" width="4.109375" style="31" customWidth="1"/>
    <col min="15117" max="15117" width="9.44140625" style="31" customWidth="1"/>
    <col min="15118" max="15360" width="8.88671875" style="31"/>
    <col min="15361" max="15361" width="4.44140625" style="31" bestFit="1" customWidth="1"/>
    <col min="15362" max="15362" width="5.88671875" style="31" customWidth="1"/>
    <col min="15363" max="15363" width="9.44140625" style="31" customWidth="1"/>
    <col min="15364" max="15366" width="4.109375" style="31" customWidth="1"/>
    <col min="15367" max="15367" width="9.44140625" style="31" customWidth="1"/>
    <col min="15368" max="15368" width="5.88671875" style="31" customWidth="1"/>
    <col min="15369" max="15369" width="9.44140625" style="31" customWidth="1"/>
    <col min="15370" max="15372" width="4.109375" style="31" customWidth="1"/>
    <col min="15373" max="15373" width="9.44140625" style="31" customWidth="1"/>
    <col min="15374" max="15616" width="8.88671875" style="31"/>
    <col min="15617" max="15617" width="4.44140625" style="31" bestFit="1" customWidth="1"/>
    <col min="15618" max="15618" width="5.88671875" style="31" customWidth="1"/>
    <col min="15619" max="15619" width="9.44140625" style="31" customWidth="1"/>
    <col min="15620" max="15622" width="4.109375" style="31" customWidth="1"/>
    <col min="15623" max="15623" width="9.44140625" style="31" customWidth="1"/>
    <col min="15624" max="15624" width="5.88671875" style="31" customWidth="1"/>
    <col min="15625" max="15625" width="9.44140625" style="31" customWidth="1"/>
    <col min="15626" max="15628" width="4.109375" style="31" customWidth="1"/>
    <col min="15629" max="15629" width="9.44140625" style="31" customWidth="1"/>
    <col min="15630" max="15872" width="8.88671875" style="31"/>
    <col min="15873" max="15873" width="4.44140625" style="31" bestFit="1" customWidth="1"/>
    <col min="15874" max="15874" width="5.88671875" style="31" customWidth="1"/>
    <col min="15875" max="15875" width="9.44140625" style="31" customWidth="1"/>
    <col min="15876" max="15878" width="4.109375" style="31" customWidth="1"/>
    <col min="15879" max="15879" width="9.44140625" style="31" customWidth="1"/>
    <col min="15880" max="15880" width="5.88671875" style="31" customWidth="1"/>
    <col min="15881" max="15881" width="9.44140625" style="31" customWidth="1"/>
    <col min="15882" max="15884" width="4.109375" style="31" customWidth="1"/>
    <col min="15885" max="15885" width="9.44140625" style="31" customWidth="1"/>
    <col min="15886" max="16128" width="8.88671875" style="31"/>
    <col min="16129" max="16129" width="4.44140625" style="31" bestFit="1" customWidth="1"/>
    <col min="16130" max="16130" width="5.88671875" style="31" customWidth="1"/>
    <col min="16131" max="16131" width="9.44140625" style="31" customWidth="1"/>
    <col min="16132" max="16134" width="4.109375" style="31" customWidth="1"/>
    <col min="16135" max="16135" width="9.44140625" style="31" customWidth="1"/>
    <col min="16136" max="16136" width="5.88671875" style="31" customWidth="1"/>
    <col min="16137" max="16137" width="9.44140625" style="31" customWidth="1"/>
    <col min="16138" max="16140" width="4.109375" style="31" customWidth="1"/>
    <col min="16141" max="16141" width="9.44140625" style="31" customWidth="1"/>
    <col min="16142" max="16384" width="8.88671875" style="31"/>
  </cols>
  <sheetData>
    <row r="1" spans="1:13" ht="31.5" customHeight="1" x14ac:dyDescent="0.15">
      <c r="A1" s="211" t="s">
        <v>77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7.25" customHeight="1" x14ac:dyDescent="0.15">
      <c r="B2" s="32"/>
      <c r="C2" s="33"/>
      <c r="D2" s="32"/>
      <c r="E2" s="32"/>
      <c r="F2" s="32"/>
      <c r="G2" s="32"/>
      <c r="H2" s="32"/>
      <c r="I2" s="33"/>
      <c r="J2" s="32"/>
      <c r="K2" s="32"/>
      <c r="L2" s="32"/>
      <c r="M2" s="32"/>
    </row>
    <row r="3" spans="1:13" ht="21" customHeight="1" thickBot="1" x14ac:dyDescent="0.2">
      <c r="A3" s="34" t="s">
        <v>78</v>
      </c>
      <c r="K3" s="212" t="s">
        <v>79</v>
      </c>
      <c r="L3" s="212"/>
      <c r="M3" s="212"/>
    </row>
    <row r="4" spans="1:13" ht="21" customHeight="1" x14ac:dyDescent="0.15">
      <c r="A4" s="213" t="s">
        <v>80</v>
      </c>
      <c r="B4" s="215" t="s">
        <v>81</v>
      </c>
      <c r="C4" s="189" t="s">
        <v>82</v>
      </c>
      <c r="D4" s="189"/>
      <c r="E4" s="189"/>
      <c r="F4" s="189"/>
      <c r="G4" s="217"/>
      <c r="H4" s="215" t="s">
        <v>81</v>
      </c>
      <c r="I4" s="189" t="s">
        <v>83</v>
      </c>
      <c r="J4" s="189"/>
      <c r="K4" s="189"/>
      <c r="L4" s="189"/>
      <c r="M4" s="218"/>
    </row>
    <row r="5" spans="1:13" ht="21" customHeight="1" thickBot="1" x14ac:dyDescent="0.2">
      <c r="A5" s="214"/>
      <c r="B5" s="216"/>
      <c r="C5" s="36" t="s">
        <v>84</v>
      </c>
      <c r="D5" s="36" t="s">
        <v>85</v>
      </c>
      <c r="E5" s="36" t="s">
        <v>86</v>
      </c>
      <c r="F5" s="36" t="s">
        <v>87</v>
      </c>
      <c r="G5" s="37" t="s">
        <v>88</v>
      </c>
      <c r="H5" s="216"/>
      <c r="I5" s="36" t="s">
        <v>89</v>
      </c>
      <c r="J5" s="36" t="s">
        <v>85</v>
      </c>
      <c r="K5" s="36" t="s">
        <v>86</v>
      </c>
      <c r="L5" s="36" t="s">
        <v>90</v>
      </c>
      <c r="M5" s="38" t="s">
        <v>91</v>
      </c>
    </row>
    <row r="6" spans="1:13" ht="21" customHeight="1" x14ac:dyDescent="0.15">
      <c r="A6" s="200" t="s">
        <v>92</v>
      </c>
      <c r="B6" s="39" t="s">
        <v>93</v>
      </c>
      <c r="C6" s="40" t="s">
        <v>94</v>
      </c>
      <c r="D6" s="40">
        <v>1</v>
      </c>
      <c r="E6" s="40">
        <v>1</v>
      </c>
      <c r="F6" s="40">
        <v>0</v>
      </c>
      <c r="G6" s="41"/>
      <c r="H6" s="39" t="s">
        <v>93</v>
      </c>
      <c r="I6" s="40" t="s">
        <v>95</v>
      </c>
      <c r="J6" s="40">
        <v>1</v>
      </c>
      <c r="K6" s="40">
        <v>1</v>
      </c>
      <c r="L6" s="40">
        <v>0</v>
      </c>
      <c r="M6" s="42"/>
    </row>
    <row r="7" spans="1:13" ht="21" customHeight="1" x14ac:dyDescent="0.15">
      <c r="A7" s="201"/>
      <c r="B7" s="43" t="s">
        <v>96</v>
      </c>
      <c r="C7" s="44" t="s">
        <v>97</v>
      </c>
      <c r="D7" s="44">
        <v>2</v>
      </c>
      <c r="E7" s="44">
        <v>2</v>
      </c>
      <c r="F7" s="44">
        <v>0</v>
      </c>
      <c r="G7" s="45"/>
      <c r="H7" s="43" t="s">
        <v>98</v>
      </c>
      <c r="I7" s="44" t="s">
        <v>99</v>
      </c>
      <c r="J7" s="44">
        <v>2</v>
      </c>
      <c r="K7" s="44">
        <v>2</v>
      </c>
      <c r="L7" s="44">
        <v>0</v>
      </c>
      <c r="M7" s="46"/>
    </row>
    <row r="8" spans="1:13" ht="21" customHeight="1" x14ac:dyDescent="0.15">
      <c r="A8" s="201"/>
      <c r="B8" s="43" t="s">
        <v>98</v>
      </c>
      <c r="C8" s="44" t="s">
        <v>100</v>
      </c>
      <c r="D8" s="44">
        <v>2</v>
      </c>
      <c r="E8" s="44">
        <v>2</v>
      </c>
      <c r="F8" s="44">
        <v>0</v>
      </c>
      <c r="G8" s="45"/>
      <c r="H8" s="206"/>
      <c r="I8" s="207"/>
      <c r="J8" s="207"/>
      <c r="K8" s="207"/>
      <c r="L8" s="207"/>
      <c r="M8" s="210"/>
    </row>
    <row r="9" spans="1:13" ht="21" customHeight="1" x14ac:dyDescent="0.15">
      <c r="A9" s="201"/>
      <c r="B9" s="206" t="s">
        <v>101</v>
      </c>
      <c r="C9" s="207"/>
      <c r="D9" s="47">
        <f>SUM(D6:D8)</f>
        <v>5</v>
      </c>
      <c r="E9" s="47">
        <f>SUM(E6:E8)</f>
        <v>5</v>
      </c>
      <c r="F9" s="47">
        <f>SUM(F6:F8)</f>
        <v>0</v>
      </c>
      <c r="G9" s="45"/>
      <c r="H9" s="206" t="s">
        <v>101</v>
      </c>
      <c r="I9" s="207"/>
      <c r="J9" s="47">
        <f>SUM(J6:J7)</f>
        <v>3</v>
      </c>
      <c r="K9" s="47">
        <f>SUM(K6:K7)</f>
        <v>3</v>
      </c>
      <c r="L9" s="47">
        <f>SUM(L6:L7)</f>
        <v>0</v>
      </c>
      <c r="M9" s="46"/>
    </row>
    <row r="10" spans="1:13" ht="21" customHeight="1" x14ac:dyDescent="0.15">
      <c r="A10" s="201"/>
      <c r="B10" s="43" t="s">
        <v>102</v>
      </c>
      <c r="C10" s="79" t="s">
        <v>245</v>
      </c>
      <c r="D10" s="44">
        <v>2</v>
      </c>
      <c r="E10" s="44">
        <v>0</v>
      </c>
      <c r="F10" s="44">
        <v>3</v>
      </c>
      <c r="G10" s="48" t="s">
        <v>103</v>
      </c>
      <c r="H10" s="43" t="s">
        <v>104</v>
      </c>
      <c r="I10" s="79" t="s">
        <v>249</v>
      </c>
      <c r="J10" s="44">
        <v>3</v>
      </c>
      <c r="K10" s="44">
        <v>3</v>
      </c>
      <c r="L10" s="44">
        <v>0</v>
      </c>
      <c r="M10" s="49" t="s">
        <v>105</v>
      </c>
    </row>
    <row r="11" spans="1:13" ht="21" customHeight="1" x14ac:dyDescent="0.15">
      <c r="A11" s="201"/>
      <c r="B11" s="43" t="s">
        <v>102</v>
      </c>
      <c r="C11" s="79" t="s">
        <v>246</v>
      </c>
      <c r="D11" s="44">
        <v>3</v>
      </c>
      <c r="E11" s="44">
        <v>1</v>
      </c>
      <c r="F11" s="44">
        <v>3</v>
      </c>
      <c r="G11" s="48" t="s">
        <v>106</v>
      </c>
      <c r="H11" s="43" t="s">
        <v>104</v>
      </c>
      <c r="I11" s="79" t="s">
        <v>250</v>
      </c>
      <c r="J11" s="44">
        <v>2</v>
      </c>
      <c r="K11" s="44">
        <v>2</v>
      </c>
      <c r="L11" s="44">
        <v>0</v>
      </c>
      <c r="M11" s="49" t="s">
        <v>107</v>
      </c>
    </row>
    <row r="12" spans="1:13" ht="21" customHeight="1" x14ac:dyDescent="0.15">
      <c r="A12" s="201"/>
      <c r="B12" s="43" t="s">
        <v>102</v>
      </c>
      <c r="C12" s="79" t="s">
        <v>247</v>
      </c>
      <c r="D12" s="44">
        <v>3</v>
      </c>
      <c r="E12" s="44">
        <v>1</v>
      </c>
      <c r="F12" s="44">
        <v>3</v>
      </c>
      <c r="G12" s="48" t="s">
        <v>108</v>
      </c>
      <c r="H12" s="43" t="s">
        <v>104</v>
      </c>
      <c r="I12" s="79" t="s">
        <v>251</v>
      </c>
      <c r="J12" s="44">
        <v>3</v>
      </c>
      <c r="K12" s="44">
        <v>1</v>
      </c>
      <c r="L12" s="44">
        <v>3</v>
      </c>
      <c r="M12" s="49" t="s">
        <v>109</v>
      </c>
    </row>
    <row r="13" spans="1:13" ht="21" customHeight="1" x14ac:dyDescent="0.15">
      <c r="A13" s="201"/>
      <c r="B13" s="43" t="s">
        <v>110</v>
      </c>
      <c r="C13" s="44" t="s">
        <v>111</v>
      </c>
      <c r="D13" s="44">
        <v>3</v>
      </c>
      <c r="E13" s="44">
        <v>3</v>
      </c>
      <c r="F13" s="44">
        <v>0</v>
      </c>
      <c r="G13" s="48" t="s">
        <v>112</v>
      </c>
      <c r="H13" s="43" t="s">
        <v>113</v>
      </c>
      <c r="I13" s="44" t="s">
        <v>114</v>
      </c>
      <c r="J13" s="44">
        <v>3</v>
      </c>
      <c r="K13" s="44">
        <v>3</v>
      </c>
      <c r="L13" s="44">
        <v>0</v>
      </c>
      <c r="M13" s="49" t="s">
        <v>115</v>
      </c>
    </row>
    <row r="14" spans="1:13" ht="21" customHeight="1" x14ac:dyDescent="0.15">
      <c r="A14" s="201"/>
      <c r="B14" s="43" t="s">
        <v>116</v>
      </c>
      <c r="C14" s="79" t="s">
        <v>248</v>
      </c>
      <c r="D14" s="44">
        <v>2</v>
      </c>
      <c r="E14" s="44">
        <v>1</v>
      </c>
      <c r="F14" s="44">
        <v>2</v>
      </c>
      <c r="G14" s="48" t="s">
        <v>117</v>
      </c>
      <c r="H14" s="43" t="s">
        <v>118</v>
      </c>
      <c r="I14" s="79" t="s">
        <v>252</v>
      </c>
      <c r="J14" s="44">
        <v>3</v>
      </c>
      <c r="K14" s="44">
        <v>1</v>
      </c>
      <c r="L14" s="44">
        <v>3</v>
      </c>
      <c r="M14" s="50" t="s">
        <v>119</v>
      </c>
    </row>
    <row r="15" spans="1:13" ht="21" customHeight="1" x14ac:dyDescent="0.15">
      <c r="A15" s="201"/>
      <c r="B15" s="51" t="s">
        <v>120</v>
      </c>
      <c r="C15" s="44" t="s">
        <v>121</v>
      </c>
      <c r="D15" s="44">
        <v>3</v>
      </c>
      <c r="E15" s="44">
        <v>3</v>
      </c>
      <c r="F15" s="44">
        <v>0</v>
      </c>
      <c r="G15" s="48" t="s">
        <v>122</v>
      </c>
      <c r="H15" s="90" t="s">
        <v>104</v>
      </c>
      <c r="I15" s="79" t="s">
        <v>259</v>
      </c>
      <c r="J15" s="44">
        <v>3</v>
      </c>
      <c r="K15" s="44">
        <v>1</v>
      </c>
      <c r="L15" s="44">
        <v>3</v>
      </c>
      <c r="M15" s="48" t="s">
        <v>140</v>
      </c>
    </row>
    <row r="16" spans="1:13" ht="21" customHeight="1" x14ac:dyDescent="0.15">
      <c r="A16" s="201"/>
      <c r="B16" s="51" t="s">
        <v>113</v>
      </c>
      <c r="C16" s="44" t="s">
        <v>124</v>
      </c>
      <c r="D16" s="44">
        <v>3</v>
      </c>
      <c r="E16" s="44">
        <v>3</v>
      </c>
      <c r="F16" s="44">
        <v>0</v>
      </c>
      <c r="G16" s="53" t="s">
        <v>125</v>
      </c>
      <c r="H16" s="43" t="s">
        <v>118</v>
      </c>
      <c r="I16" s="79" t="s">
        <v>254</v>
      </c>
      <c r="J16" s="44">
        <v>3</v>
      </c>
      <c r="K16" s="44">
        <v>1</v>
      </c>
      <c r="L16" s="44">
        <v>3</v>
      </c>
      <c r="M16" s="52" t="s">
        <v>126</v>
      </c>
    </row>
    <row r="17" spans="1:13" ht="21" customHeight="1" x14ac:dyDescent="0.15">
      <c r="A17" s="201"/>
      <c r="B17" s="206" t="s">
        <v>127</v>
      </c>
      <c r="C17" s="207"/>
      <c r="D17" s="54">
        <f>SUM(D10:D16)</f>
        <v>19</v>
      </c>
      <c r="E17" s="54">
        <f>SUM(E10:E16)</f>
        <v>12</v>
      </c>
      <c r="F17" s="54">
        <f>SUM(F10:F16)</f>
        <v>11</v>
      </c>
      <c r="G17" s="55"/>
      <c r="H17" s="206" t="s">
        <v>127</v>
      </c>
      <c r="I17" s="207"/>
      <c r="J17" s="54">
        <f>SUM(J10:J16)</f>
        <v>20</v>
      </c>
      <c r="K17" s="54">
        <f>SUM(K10:K16)</f>
        <v>12</v>
      </c>
      <c r="L17" s="54">
        <f>SUM(L10:L16)</f>
        <v>12</v>
      </c>
      <c r="M17" s="56"/>
    </row>
    <row r="18" spans="1:13" ht="21" customHeight="1" thickBot="1" x14ac:dyDescent="0.2">
      <c r="A18" s="202"/>
      <c r="B18" s="208" t="s">
        <v>128</v>
      </c>
      <c r="C18" s="209"/>
      <c r="D18" s="57">
        <f>D17+D9</f>
        <v>24</v>
      </c>
      <c r="E18" s="57">
        <f>E17+E9</f>
        <v>17</v>
      </c>
      <c r="F18" s="57">
        <f>F17+F9</f>
        <v>11</v>
      </c>
      <c r="G18" s="58"/>
      <c r="H18" s="208" t="s">
        <v>128</v>
      </c>
      <c r="I18" s="209"/>
      <c r="J18" s="57">
        <f>J17+J9</f>
        <v>23</v>
      </c>
      <c r="K18" s="57">
        <f>K17+K9</f>
        <v>15</v>
      </c>
      <c r="L18" s="57">
        <f>L17+L9</f>
        <v>12</v>
      </c>
      <c r="M18" s="59"/>
    </row>
    <row r="19" spans="1:13" ht="21" customHeight="1" x14ac:dyDescent="0.15">
      <c r="A19" s="200" t="s">
        <v>129</v>
      </c>
      <c r="B19" s="60" t="s">
        <v>96</v>
      </c>
      <c r="C19" s="203"/>
      <c r="D19" s="203"/>
      <c r="E19" s="203"/>
      <c r="F19" s="203"/>
      <c r="G19" s="204"/>
      <c r="H19" s="60" t="s">
        <v>96</v>
      </c>
      <c r="I19" s="203"/>
      <c r="J19" s="203"/>
      <c r="K19" s="203"/>
      <c r="L19" s="203"/>
      <c r="M19" s="205"/>
    </row>
    <row r="20" spans="1:13" ht="21" customHeight="1" x14ac:dyDescent="0.15">
      <c r="A20" s="201"/>
      <c r="B20" s="206" t="s">
        <v>130</v>
      </c>
      <c r="C20" s="207"/>
      <c r="D20" s="54">
        <f>SUM(D19:D19)</f>
        <v>0</v>
      </c>
      <c r="E20" s="54">
        <f>SUM(E19:E19)</f>
        <v>0</v>
      </c>
      <c r="F20" s="54">
        <f>SUM(F19:F19)</f>
        <v>0</v>
      </c>
      <c r="G20" s="55"/>
      <c r="H20" s="206" t="s">
        <v>130</v>
      </c>
      <c r="I20" s="207"/>
      <c r="J20" s="54">
        <f>SUM(J19:J19)</f>
        <v>0</v>
      </c>
      <c r="K20" s="54">
        <f>SUM(K19:K19)</f>
        <v>0</v>
      </c>
      <c r="L20" s="54">
        <f>SUM(L19:L19)</f>
        <v>0</v>
      </c>
      <c r="M20" s="56"/>
    </row>
    <row r="21" spans="1:13" ht="21" customHeight="1" x14ac:dyDescent="0.15">
      <c r="A21" s="201"/>
      <c r="B21" s="43" t="s">
        <v>116</v>
      </c>
      <c r="C21" s="79" t="s">
        <v>273</v>
      </c>
      <c r="D21" s="44">
        <v>1</v>
      </c>
      <c r="E21" s="44">
        <v>1</v>
      </c>
      <c r="F21" s="44">
        <v>1</v>
      </c>
      <c r="G21" s="45"/>
      <c r="H21" s="61" t="s">
        <v>116</v>
      </c>
      <c r="I21" s="79" t="s">
        <v>274</v>
      </c>
      <c r="J21" s="44">
        <v>1</v>
      </c>
      <c r="K21" s="44">
        <v>1</v>
      </c>
      <c r="L21" s="44">
        <v>1</v>
      </c>
      <c r="M21" s="46"/>
    </row>
    <row r="22" spans="1:13" ht="21" customHeight="1" x14ac:dyDescent="0.15">
      <c r="A22" s="201"/>
      <c r="B22" s="43" t="s">
        <v>113</v>
      </c>
      <c r="C22" s="79" t="s">
        <v>255</v>
      </c>
      <c r="D22" s="44">
        <v>3</v>
      </c>
      <c r="E22" s="44">
        <v>1</v>
      </c>
      <c r="F22" s="44">
        <v>3</v>
      </c>
      <c r="G22" s="45" t="s">
        <v>131</v>
      </c>
      <c r="H22" s="61" t="s">
        <v>132</v>
      </c>
      <c r="I22" s="44" t="s">
        <v>262</v>
      </c>
      <c r="J22" s="44">
        <v>3</v>
      </c>
      <c r="K22" s="44">
        <v>3</v>
      </c>
      <c r="L22" s="44">
        <v>0</v>
      </c>
      <c r="M22" s="49" t="s">
        <v>133</v>
      </c>
    </row>
    <row r="23" spans="1:13" ht="31.5" x14ac:dyDescent="0.15">
      <c r="A23" s="201"/>
      <c r="B23" s="43" t="s">
        <v>113</v>
      </c>
      <c r="C23" s="79" t="s">
        <v>256</v>
      </c>
      <c r="D23" s="44">
        <v>3</v>
      </c>
      <c r="E23" s="44">
        <v>1</v>
      </c>
      <c r="F23" s="44">
        <v>3</v>
      </c>
      <c r="G23" s="48" t="s">
        <v>134</v>
      </c>
      <c r="H23" s="61" t="s">
        <v>113</v>
      </c>
      <c r="I23" s="79" t="s">
        <v>263</v>
      </c>
      <c r="J23" s="44">
        <v>3</v>
      </c>
      <c r="K23" s="44">
        <v>3</v>
      </c>
      <c r="L23" s="44">
        <v>0</v>
      </c>
      <c r="M23" s="49" t="s">
        <v>135</v>
      </c>
    </row>
    <row r="24" spans="1:13" ht="21" customHeight="1" x14ac:dyDescent="0.15">
      <c r="A24" s="201"/>
      <c r="B24" s="43" t="s">
        <v>113</v>
      </c>
      <c r="C24" s="79" t="s">
        <v>257</v>
      </c>
      <c r="D24" s="44">
        <v>3</v>
      </c>
      <c r="E24" s="44">
        <v>3</v>
      </c>
      <c r="F24" s="44">
        <v>0</v>
      </c>
      <c r="G24" s="48" t="s">
        <v>136</v>
      </c>
      <c r="H24" s="61" t="s">
        <v>113</v>
      </c>
      <c r="I24" s="79" t="s">
        <v>264</v>
      </c>
      <c r="J24" s="44">
        <v>3</v>
      </c>
      <c r="K24" s="44">
        <v>1</v>
      </c>
      <c r="L24" s="44">
        <v>3</v>
      </c>
      <c r="M24" s="49" t="s">
        <v>137</v>
      </c>
    </row>
    <row r="25" spans="1:13" ht="21" customHeight="1" x14ac:dyDescent="0.15">
      <c r="A25" s="201"/>
      <c r="B25" s="43" t="s">
        <v>113</v>
      </c>
      <c r="C25" s="79" t="s">
        <v>258</v>
      </c>
      <c r="D25" s="44">
        <v>3</v>
      </c>
      <c r="E25" s="44">
        <v>3</v>
      </c>
      <c r="F25" s="44">
        <v>0</v>
      </c>
      <c r="G25" s="48" t="s">
        <v>138</v>
      </c>
      <c r="H25" s="61" t="s">
        <v>118</v>
      </c>
      <c r="I25" s="79" t="s">
        <v>265</v>
      </c>
      <c r="J25" s="44">
        <v>2</v>
      </c>
      <c r="K25" s="44">
        <v>2</v>
      </c>
      <c r="L25" s="44">
        <v>0</v>
      </c>
      <c r="M25" s="49" t="s">
        <v>139</v>
      </c>
    </row>
    <row r="26" spans="1:13" ht="21" customHeight="1" x14ac:dyDescent="0.15">
      <c r="A26" s="201"/>
      <c r="B26" s="90" t="s">
        <v>118</v>
      </c>
      <c r="C26" s="79" t="s">
        <v>253</v>
      </c>
      <c r="D26" s="44">
        <v>3</v>
      </c>
      <c r="E26" s="44">
        <v>1</v>
      </c>
      <c r="F26" s="44">
        <v>3</v>
      </c>
      <c r="G26" s="52" t="s">
        <v>123</v>
      </c>
      <c r="H26" s="61" t="s">
        <v>118</v>
      </c>
      <c r="I26" s="44" t="s">
        <v>141</v>
      </c>
      <c r="J26" s="44">
        <v>2</v>
      </c>
      <c r="K26" s="44">
        <v>0</v>
      </c>
      <c r="L26" s="44">
        <v>3</v>
      </c>
      <c r="M26" s="49" t="s">
        <v>142</v>
      </c>
    </row>
    <row r="27" spans="1:13" ht="21" customHeight="1" x14ac:dyDescent="0.15">
      <c r="A27" s="201"/>
      <c r="B27" s="43" t="s">
        <v>118</v>
      </c>
      <c r="C27" s="79" t="s">
        <v>260</v>
      </c>
      <c r="D27" s="44">
        <v>3</v>
      </c>
      <c r="E27" s="44">
        <v>1</v>
      </c>
      <c r="F27" s="44">
        <v>3</v>
      </c>
      <c r="G27" s="45" t="s">
        <v>143</v>
      </c>
      <c r="H27" s="61" t="s">
        <v>144</v>
      </c>
      <c r="I27" s="44" t="s">
        <v>145</v>
      </c>
      <c r="J27" s="44">
        <v>3</v>
      </c>
      <c r="K27" s="44">
        <v>1</v>
      </c>
      <c r="L27" s="44">
        <v>3</v>
      </c>
      <c r="M27" s="62" t="s">
        <v>146</v>
      </c>
    </row>
    <row r="28" spans="1:13" ht="21" customHeight="1" x14ac:dyDescent="0.15">
      <c r="A28" s="201"/>
      <c r="B28" s="43" t="s">
        <v>144</v>
      </c>
      <c r="C28" s="79" t="s">
        <v>261</v>
      </c>
      <c r="D28" s="63">
        <v>3</v>
      </c>
      <c r="E28" s="63">
        <v>0</v>
      </c>
      <c r="F28" s="63">
        <v>0</v>
      </c>
      <c r="G28" s="48" t="s">
        <v>147</v>
      </c>
      <c r="H28" s="61" t="s">
        <v>144</v>
      </c>
      <c r="I28" s="79" t="s">
        <v>266</v>
      </c>
      <c r="J28" s="44">
        <v>3</v>
      </c>
      <c r="K28" s="44">
        <v>0</v>
      </c>
      <c r="L28" s="44">
        <v>0</v>
      </c>
      <c r="M28" s="49" t="s">
        <v>148</v>
      </c>
    </row>
    <row r="29" spans="1:13" ht="21" customHeight="1" x14ac:dyDescent="0.15">
      <c r="A29" s="201"/>
      <c r="B29" s="80"/>
      <c r="C29" s="84"/>
      <c r="D29" s="63"/>
      <c r="E29" s="63"/>
      <c r="F29" s="63"/>
      <c r="G29" s="48"/>
      <c r="H29" s="61" t="s">
        <v>281</v>
      </c>
      <c r="I29" s="84" t="s">
        <v>276</v>
      </c>
      <c r="J29" s="44">
        <v>1</v>
      </c>
      <c r="K29" s="44">
        <v>0</v>
      </c>
      <c r="L29" s="44">
        <v>0</v>
      </c>
      <c r="M29" s="49" t="s">
        <v>282</v>
      </c>
    </row>
    <row r="30" spans="1:13" ht="21" customHeight="1" x14ac:dyDescent="0.15">
      <c r="A30" s="201"/>
      <c r="B30" s="206" t="s">
        <v>127</v>
      </c>
      <c r="C30" s="207"/>
      <c r="D30" s="54">
        <f>SUM(D21:D28)</f>
        <v>22</v>
      </c>
      <c r="E30" s="54">
        <f>SUM(E21:E28)</f>
        <v>11</v>
      </c>
      <c r="F30" s="54">
        <f>SUM(F21:F28)</f>
        <v>13</v>
      </c>
      <c r="G30" s="55"/>
      <c r="H30" s="206" t="s">
        <v>127</v>
      </c>
      <c r="I30" s="207"/>
      <c r="J30" s="54">
        <f>SUM(J21:J29)</f>
        <v>21</v>
      </c>
      <c r="K30" s="54">
        <f>SUM(K21:K29)</f>
        <v>11</v>
      </c>
      <c r="L30" s="54">
        <f>SUM(L21:L29)</f>
        <v>10</v>
      </c>
      <c r="M30" s="56"/>
    </row>
    <row r="31" spans="1:13" ht="21" customHeight="1" thickBot="1" x14ac:dyDescent="0.2">
      <c r="A31" s="202"/>
      <c r="B31" s="208" t="s">
        <v>128</v>
      </c>
      <c r="C31" s="209"/>
      <c r="D31" s="57">
        <f>D30+D20</f>
        <v>22</v>
      </c>
      <c r="E31" s="57">
        <f>E30+E20</f>
        <v>11</v>
      </c>
      <c r="F31" s="57">
        <f>F30+F20</f>
        <v>13</v>
      </c>
      <c r="G31" s="58"/>
      <c r="H31" s="208" t="s">
        <v>128</v>
      </c>
      <c r="I31" s="209"/>
      <c r="J31" s="57">
        <f>J30+J20</f>
        <v>21</v>
      </c>
      <c r="K31" s="57">
        <f>K30+K20</f>
        <v>11</v>
      </c>
      <c r="L31" s="57">
        <f>L30+L20</f>
        <v>10</v>
      </c>
      <c r="M31" s="59"/>
    </row>
    <row r="32" spans="1:13" ht="14.25" thickBot="1" x14ac:dyDescent="0.2">
      <c r="A32" s="64"/>
      <c r="B32" s="65"/>
      <c r="C32" s="66"/>
      <c r="D32" s="65"/>
      <c r="E32" s="65"/>
      <c r="F32" s="65"/>
      <c r="G32" s="65"/>
      <c r="H32" s="65"/>
      <c r="I32" s="66"/>
      <c r="J32" s="65"/>
      <c r="K32" s="65"/>
      <c r="L32" s="65"/>
      <c r="M32" s="65"/>
    </row>
    <row r="33" spans="1:20" ht="21" customHeight="1" x14ac:dyDescent="0.15">
      <c r="A33" s="186" t="s">
        <v>149</v>
      </c>
      <c r="B33" s="67" t="s">
        <v>1</v>
      </c>
      <c r="C33" s="68" t="s">
        <v>32</v>
      </c>
      <c r="D33" s="189" t="s">
        <v>150</v>
      </c>
      <c r="E33" s="189"/>
      <c r="F33" s="67" t="s">
        <v>151</v>
      </c>
      <c r="G33" s="67" t="s">
        <v>152</v>
      </c>
      <c r="H33" s="69" t="s">
        <v>151</v>
      </c>
      <c r="I33" s="190" t="s">
        <v>153</v>
      </c>
      <c r="J33" s="191"/>
      <c r="K33" s="191"/>
      <c r="L33" s="191"/>
      <c r="M33" s="191"/>
      <c r="N33" s="64"/>
      <c r="O33" s="93"/>
      <c r="P33" s="94"/>
      <c r="Q33" s="94"/>
      <c r="R33" s="94"/>
      <c r="S33" s="94"/>
      <c r="T33" s="95"/>
    </row>
    <row r="34" spans="1:20" ht="21" customHeight="1" x14ac:dyDescent="0.15">
      <c r="A34" s="187"/>
      <c r="B34" s="70" t="s">
        <v>0</v>
      </c>
      <c r="C34" s="70">
        <f>D9+J9+D20+J20</f>
        <v>8</v>
      </c>
      <c r="D34" s="192">
        <f>E9+K9+E20+K20</f>
        <v>8</v>
      </c>
      <c r="E34" s="192"/>
      <c r="F34" s="71">
        <f>D34/(D34+G34)</f>
        <v>1</v>
      </c>
      <c r="G34" s="72">
        <f>F9+L9+F20+L20</f>
        <v>0</v>
      </c>
      <c r="H34" s="73">
        <f>G34/(D34+G34)</f>
        <v>0</v>
      </c>
      <c r="I34" s="190"/>
      <c r="J34" s="191"/>
      <c r="K34" s="191"/>
      <c r="L34" s="191"/>
      <c r="M34" s="191"/>
      <c r="N34" s="64"/>
      <c r="O34" s="64"/>
    </row>
    <row r="35" spans="1:20" ht="21" customHeight="1" x14ac:dyDescent="0.15">
      <c r="A35" s="187"/>
      <c r="B35" s="70" t="s">
        <v>8</v>
      </c>
      <c r="C35" s="193" t="s">
        <v>154</v>
      </c>
      <c r="D35" s="194"/>
      <c r="E35" s="194"/>
      <c r="F35" s="194"/>
      <c r="G35" s="194"/>
      <c r="H35" s="195"/>
      <c r="I35" s="190"/>
      <c r="J35" s="191"/>
      <c r="K35" s="191"/>
      <c r="L35" s="191"/>
      <c r="M35" s="191"/>
      <c r="N35" s="64"/>
      <c r="O35" s="64"/>
    </row>
    <row r="36" spans="1:20" ht="21" customHeight="1" thickBot="1" x14ac:dyDescent="0.2">
      <c r="A36" s="188"/>
      <c r="B36" s="36" t="s">
        <v>155</v>
      </c>
      <c r="C36" s="36">
        <f>D17+J17+D30+J30</f>
        <v>82</v>
      </c>
      <c r="D36" s="196">
        <f>E17+K17+E30+K30</f>
        <v>46</v>
      </c>
      <c r="E36" s="196"/>
      <c r="F36" s="71">
        <f>D36/(D36+G36)</f>
        <v>0.5</v>
      </c>
      <c r="G36" s="74">
        <f>F17+L17+F30+L30</f>
        <v>46</v>
      </c>
      <c r="H36" s="73">
        <f>G36/(D36+G36)</f>
        <v>0.5</v>
      </c>
      <c r="I36" s="190"/>
      <c r="J36" s="191"/>
      <c r="K36" s="191"/>
      <c r="L36" s="191"/>
      <c r="M36" s="191"/>
      <c r="N36" s="64"/>
      <c r="O36" s="64"/>
    </row>
    <row r="37" spans="1:20" ht="21" customHeight="1" thickBot="1" x14ac:dyDescent="0.2">
      <c r="A37" s="75" t="s">
        <v>156</v>
      </c>
      <c r="B37" s="76">
        <f>C34+C36</f>
        <v>90</v>
      </c>
      <c r="C37" s="76" t="s">
        <v>157</v>
      </c>
      <c r="D37" s="77">
        <f>D34+D36+G36+G34</f>
        <v>100</v>
      </c>
      <c r="E37" s="197" t="s">
        <v>244</v>
      </c>
      <c r="F37" s="198"/>
      <c r="G37" s="198"/>
      <c r="H37" s="199"/>
      <c r="I37" s="190"/>
      <c r="J37" s="191"/>
      <c r="K37" s="191"/>
      <c r="L37" s="191"/>
      <c r="M37" s="191"/>
    </row>
  </sheetData>
  <mergeCells count="31">
    <mergeCell ref="A1:M1"/>
    <mergeCell ref="K3:M3"/>
    <mergeCell ref="A4:A5"/>
    <mergeCell ref="B4:B5"/>
    <mergeCell ref="C4:G4"/>
    <mergeCell ref="H4:H5"/>
    <mergeCell ref="I4:M4"/>
    <mergeCell ref="A6:A18"/>
    <mergeCell ref="H8:M8"/>
    <mergeCell ref="B9:C9"/>
    <mergeCell ref="H9:I9"/>
    <mergeCell ref="B17:C17"/>
    <mergeCell ref="H17:I17"/>
    <mergeCell ref="B18:C18"/>
    <mergeCell ref="H18:I18"/>
    <mergeCell ref="A19:A31"/>
    <mergeCell ref="C19:G19"/>
    <mergeCell ref="I19:M19"/>
    <mergeCell ref="B20:C20"/>
    <mergeCell ref="H20:I20"/>
    <mergeCell ref="B30:C30"/>
    <mergeCell ref="H30:I30"/>
    <mergeCell ref="B31:C31"/>
    <mergeCell ref="H31:I31"/>
    <mergeCell ref="A33:A36"/>
    <mergeCell ref="D33:E33"/>
    <mergeCell ref="I33:M37"/>
    <mergeCell ref="D34:E34"/>
    <mergeCell ref="C35:H35"/>
    <mergeCell ref="D36:E36"/>
    <mergeCell ref="E37:H37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호텔외식조리과 신구교과목대비표</vt:lpstr>
      <vt:lpstr>호텔외식조리과 교육과정구성표</vt:lpstr>
      <vt:lpstr>호텔외식조리과 교육과정 변경 현황</vt:lpstr>
      <vt:lpstr>호텔외식조리과</vt:lpstr>
      <vt:lpstr>'호텔외식조리과 신구교과목대비표'!Print_Titles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김남곤</cp:lastModifiedBy>
  <cp:lastPrinted>2013-02-21T06:37:04Z</cp:lastPrinted>
  <dcterms:created xsi:type="dcterms:W3CDTF">2003-09-29T07:06:00Z</dcterms:created>
  <dcterms:modified xsi:type="dcterms:W3CDTF">2015-03-09T02:34:48Z</dcterms:modified>
</cp:coreProperties>
</file>