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장민정\Desktop\교육과정구성표\"/>
    </mc:Choice>
  </mc:AlternateContent>
  <bookViews>
    <workbookView xWindow="0" yWindow="0" windowWidth="28800" windowHeight="12390" tabRatio="721"/>
  </bookViews>
  <sheets>
    <sheet name=" 2년제 과정 구성표" sheetId="1" r:id="rId1"/>
    <sheet name="2년제 과정 대비표" sheetId="18" r:id="rId2"/>
    <sheet name="3년제 과정 구성표" sheetId="21" state="hidden" r:id="rId3"/>
    <sheet name="3년제 과정 대비표" sheetId="26" state="hidden" r:id="rId4"/>
    <sheet name="교원양성학과 구성표" sheetId="24" state="hidden" r:id="rId5"/>
    <sheet name="교원양성학과 대비표" sheetId="25" state="hidden" r:id="rId6"/>
  </sheets>
  <definedNames>
    <definedName name="_xlnm.Print_Area" localSheetId="0">' 2년제 과정 구성표'!$A$1:$V$41</definedName>
    <definedName name="_xlnm.Print_Area" localSheetId="1">'2년제 과정 대비표'!$A$1:$L$99</definedName>
    <definedName name="_xlnm.Print_Area" localSheetId="2">'3년제 과정 구성표'!$A$1:$AB$64</definedName>
    <definedName name="_xlnm.Print_Area" localSheetId="3">'3년제 과정 대비표'!$A$1:$L$111</definedName>
    <definedName name="_xlnm.Print_Area" localSheetId="4">'교원양성학과 구성표'!$A$1:$AB$55</definedName>
    <definedName name="_xlnm.Print_Area" localSheetId="5">'교원양성학과 대비표'!$A$1:$L$135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8" i="1" l="1"/>
  <c r="R38" i="1"/>
  <c r="Q38" i="1"/>
  <c r="P38" i="1"/>
  <c r="O38" i="1"/>
  <c r="N38" i="1"/>
  <c r="M38" i="1"/>
  <c r="L38" i="1"/>
  <c r="K38" i="1"/>
  <c r="J38" i="1"/>
  <c r="I38" i="1"/>
  <c r="H38" i="1"/>
  <c r="V37" i="1"/>
  <c r="U37" i="1"/>
  <c r="T37" i="1"/>
  <c r="V36" i="1"/>
  <c r="U36" i="1"/>
  <c r="T36" i="1"/>
  <c r="V35" i="1"/>
  <c r="U35" i="1"/>
  <c r="T35" i="1"/>
  <c r="V34" i="1"/>
  <c r="U34" i="1"/>
  <c r="T34" i="1"/>
  <c r="V33" i="1"/>
  <c r="U33" i="1"/>
  <c r="T33" i="1"/>
  <c r="V32" i="1"/>
  <c r="U32" i="1"/>
  <c r="T32" i="1"/>
  <c r="V31" i="1"/>
  <c r="U31" i="1"/>
  <c r="T31" i="1"/>
  <c r="V30" i="1"/>
  <c r="U30" i="1"/>
  <c r="T30" i="1"/>
  <c r="V29" i="1"/>
  <c r="U29" i="1"/>
  <c r="T29" i="1"/>
  <c r="V28" i="1"/>
  <c r="U28" i="1"/>
  <c r="T28" i="1"/>
  <c r="V26" i="1"/>
  <c r="U26" i="1"/>
  <c r="T26" i="1"/>
  <c r="V25" i="1"/>
  <c r="V38" i="1" s="1"/>
  <c r="U25" i="1"/>
  <c r="U38" i="1" s="1"/>
  <c r="T25" i="1"/>
  <c r="T38" i="1" s="1"/>
  <c r="S24" i="1"/>
  <c r="R24" i="1"/>
  <c r="Q24" i="1"/>
  <c r="P24" i="1"/>
  <c r="O24" i="1"/>
  <c r="N24" i="1"/>
  <c r="M24" i="1"/>
  <c r="L24" i="1"/>
  <c r="K24" i="1"/>
  <c r="J24" i="1"/>
  <c r="I24" i="1"/>
  <c r="H24" i="1"/>
  <c r="V23" i="1"/>
  <c r="U23" i="1"/>
  <c r="T23" i="1"/>
  <c r="V22" i="1"/>
  <c r="U22" i="1"/>
  <c r="T22" i="1"/>
  <c r="V21" i="1"/>
  <c r="U21" i="1"/>
  <c r="T21" i="1"/>
  <c r="V20" i="1"/>
  <c r="U20" i="1"/>
  <c r="T20" i="1"/>
  <c r="V19" i="1"/>
  <c r="U19" i="1"/>
  <c r="T19" i="1"/>
  <c r="V18" i="1"/>
  <c r="U18" i="1"/>
  <c r="T18" i="1"/>
  <c r="V17" i="1"/>
  <c r="U17" i="1"/>
  <c r="T17" i="1"/>
  <c r="V16" i="1"/>
  <c r="U16" i="1"/>
  <c r="T16" i="1"/>
  <c r="V15" i="1"/>
  <c r="U15" i="1"/>
  <c r="T15" i="1"/>
  <c r="V14" i="1"/>
  <c r="U14" i="1"/>
  <c r="T14" i="1"/>
  <c r="V13" i="1"/>
  <c r="V24" i="1" s="1"/>
  <c r="U13" i="1"/>
  <c r="U24" i="1" s="1"/>
  <c r="T13" i="1"/>
  <c r="T24" i="1" s="1"/>
  <c r="S12" i="1"/>
  <c r="S39" i="1" s="1"/>
  <c r="R12" i="1"/>
  <c r="R39" i="1" s="1"/>
  <c r="Q12" i="1"/>
  <c r="Q39" i="1" s="1"/>
  <c r="P12" i="1"/>
  <c r="P39" i="1" s="1"/>
  <c r="O12" i="1"/>
  <c r="O39" i="1" s="1"/>
  <c r="N12" i="1"/>
  <c r="N39" i="1" s="1"/>
  <c r="M12" i="1"/>
  <c r="M39" i="1" s="1"/>
  <c r="L12" i="1"/>
  <c r="L39" i="1" s="1"/>
  <c r="K12" i="1"/>
  <c r="K39" i="1" s="1"/>
  <c r="J12" i="1"/>
  <c r="J39" i="1" s="1"/>
  <c r="I12" i="1"/>
  <c r="I39" i="1" s="1"/>
  <c r="H12" i="1"/>
  <c r="H39" i="1" s="1"/>
  <c r="V11" i="1"/>
  <c r="U11" i="1"/>
  <c r="T11" i="1"/>
  <c r="V10" i="1"/>
  <c r="U10" i="1"/>
  <c r="T10" i="1"/>
  <c r="V9" i="1"/>
  <c r="U9" i="1"/>
  <c r="T9" i="1"/>
  <c r="V8" i="1"/>
  <c r="U8" i="1"/>
  <c r="T8" i="1"/>
  <c r="V7" i="1"/>
  <c r="U7" i="1"/>
  <c r="U12" i="1" s="1"/>
  <c r="T7" i="1"/>
  <c r="V6" i="1"/>
  <c r="U6" i="1"/>
  <c r="T6" i="1"/>
  <c r="V5" i="1"/>
  <c r="V12" i="1" s="1"/>
  <c r="U5" i="1"/>
  <c r="T5" i="1"/>
  <c r="T12" i="1" s="1"/>
  <c r="T39" i="1" s="1"/>
  <c r="V39" i="1" l="1"/>
  <c r="U39" i="1"/>
  <c r="H69" i="18" l="1"/>
  <c r="F69" i="18"/>
  <c r="K19" i="18"/>
  <c r="I19" i="18"/>
  <c r="H19" i="18"/>
  <c r="G19" i="18"/>
  <c r="F19" i="18"/>
  <c r="K14" i="18"/>
  <c r="J14" i="18"/>
  <c r="I14" i="18"/>
  <c r="H14" i="18"/>
  <c r="G14" i="18"/>
  <c r="F14" i="18"/>
  <c r="J88" i="18"/>
  <c r="I88" i="18"/>
  <c r="G88" i="18" l="1"/>
  <c r="H88" i="18"/>
  <c r="K88" i="18"/>
  <c r="F88" i="18"/>
  <c r="G79" i="18"/>
  <c r="H79" i="18"/>
  <c r="I79" i="18"/>
  <c r="I89" i="18" s="1"/>
  <c r="J79" i="18"/>
  <c r="J89" i="18" s="1"/>
  <c r="K79" i="18"/>
  <c r="F79" i="18"/>
  <c r="G69" i="18"/>
  <c r="I69" i="18"/>
  <c r="J69" i="18"/>
  <c r="K69" i="18"/>
  <c r="G62" i="18"/>
  <c r="H62" i="18"/>
  <c r="I62" i="18"/>
  <c r="J62" i="18"/>
  <c r="K62" i="18"/>
  <c r="F62" i="18"/>
  <c r="G50" i="18"/>
  <c r="H50" i="18"/>
  <c r="I50" i="18"/>
  <c r="J50" i="18"/>
  <c r="K50" i="18"/>
  <c r="F50" i="18"/>
  <c r="G39" i="18"/>
  <c r="H39" i="18"/>
  <c r="I39" i="18"/>
  <c r="J39" i="18"/>
  <c r="K39" i="18"/>
  <c r="F39" i="18"/>
  <c r="G36" i="18"/>
  <c r="H36" i="18"/>
  <c r="I36" i="18"/>
  <c r="J36" i="18"/>
  <c r="K36" i="18"/>
  <c r="F36" i="18"/>
  <c r="G28" i="18"/>
  <c r="H28" i="18"/>
  <c r="H29" i="18" s="1"/>
  <c r="I28" i="18"/>
  <c r="J28" i="18"/>
  <c r="K28" i="18"/>
  <c r="F28" i="18"/>
  <c r="F29" i="18" s="1"/>
  <c r="I29" i="18"/>
  <c r="J19" i="18"/>
  <c r="G29" i="18"/>
  <c r="K29" i="18"/>
  <c r="J70" i="18" l="1"/>
  <c r="I70" i="18"/>
  <c r="F51" i="18"/>
  <c r="J29" i="18"/>
  <c r="H51" i="18"/>
  <c r="J51" i="18"/>
  <c r="G89" i="18"/>
  <c r="F70" i="18"/>
  <c r="H70" i="18"/>
  <c r="F89" i="18"/>
  <c r="H89" i="18"/>
  <c r="I51" i="18"/>
  <c r="I90" i="18" s="1"/>
  <c r="K51" i="18"/>
  <c r="G51" i="18"/>
  <c r="K70" i="18"/>
  <c r="G70" i="18"/>
  <c r="K89" i="18"/>
  <c r="F90" i="18" l="1"/>
  <c r="J90" i="18"/>
  <c r="K90" i="18"/>
  <c r="H90" i="18"/>
  <c r="G90" i="18"/>
  <c r="T14" i="24" l="1"/>
  <c r="U14" i="24"/>
  <c r="V14" i="24"/>
  <c r="W14" i="24"/>
  <c r="X14" i="24"/>
  <c r="Y14" i="24"/>
  <c r="I14" i="24"/>
  <c r="J14" i="24"/>
  <c r="K14" i="24"/>
  <c r="L14" i="24"/>
  <c r="M14" i="24"/>
  <c r="H14" i="24"/>
  <c r="O14" i="24"/>
  <c r="P14" i="24"/>
  <c r="Q14" i="24"/>
  <c r="R14" i="24"/>
  <c r="S14" i="24"/>
  <c r="N14" i="24"/>
  <c r="Z6" i="24"/>
  <c r="AA6" i="24"/>
  <c r="AB6" i="24"/>
  <c r="Z7" i="24"/>
  <c r="AA7" i="24"/>
  <c r="AB7" i="24"/>
  <c r="Z8" i="24"/>
  <c r="AA8" i="24"/>
  <c r="AB8" i="24"/>
  <c r="Z9" i="24"/>
  <c r="AA9" i="24"/>
  <c r="AB9" i="24"/>
  <c r="Z24" i="21"/>
  <c r="AA24" i="21"/>
  <c r="AB24" i="21"/>
  <c r="Z25" i="21"/>
  <c r="AA25" i="21"/>
  <c r="AB25" i="21"/>
  <c r="Z26" i="21"/>
  <c r="AA26" i="21"/>
  <c r="AB26" i="21"/>
  <c r="Z27" i="21"/>
  <c r="AA27" i="21"/>
  <c r="AB27" i="21"/>
  <c r="Z28" i="21"/>
  <c r="AA28" i="21"/>
  <c r="AB28" i="21"/>
  <c r="Z29" i="21"/>
  <c r="AA29" i="21"/>
  <c r="AB29" i="21"/>
  <c r="Z30" i="21"/>
  <c r="AA30" i="21"/>
  <c r="AB30" i="21"/>
  <c r="Z31" i="21"/>
  <c r="AA31" i="21"/>
  <c r="AB31" i="21"/>
  <c r="Z32" i="21"/>
  <c r="AA32" i="21"/>
  <c r="AB32" i="21"/>
  <c r="Z33" i="21"/>
  <c r="AA33" i="21"/>
  <c r="AB33" i="21"/>
  <c r="Z34" i="21"/>
  <c r="AA34" i="21"/>
  <c r="AB34" i="21"/>
  <c r="Z35" i="21"/>
  <c r="AA35" i="21"/>
  <c r="AB35" i="21"/>
  <c r="Z36" i="21"/>
  <c r="AA36" i="21"/>
  <c r="AB36" i="21"/>
  <c r="Z37" i="21"/>
  <c r="AA37" i="21"/>
  <c r="AB37" i="21"/>
  <c r="Z47" i="21"/>
  <c r="AA47" i="21"/>
  <c r="AB47" i="21"/>
  <c r="Z48" i="21"/>
  <c r="AA48" i="21"/>
  <c r="AB48" i="21"/>
  <c r="Z49" i="21"/>
  <c r="AA49" i="21"/>
  <c r="AB49" i="21"/>
  <c r="Z50" i="21"/>
  <c r="AA50" i="21"/>
  <c r="AB50" i="21"/>
  <c r="Z51" i="21"/>
  <c r="AA51" i="21"/>
  <c r="AB51" i="21"/>
  <c r="Z52" i="21"/>
  <c r="AA52" i="21"/>
  <c r="AB52" i="21"/>
  <c r="Z53" i="21"/>
  <c r="AA53" i="21"/>
  <c r="AB53" i="21"/>
  <c r="Z54" i="21"/>
  <c r="AA54" i="21"/>
  <c r="AB54" i="21"/>
  <c r="Z55" i="21"/>
  <c r="AA55" i="21"/>
  <c r="AB55" i="21"/>
  <c r="Z56" i="21"/>
  <c r="AA56" i="21"/>
  <c r="AB56" i="21"/>
  <c r="Z57" i="21"/>
  <c r="AA57" i="21"/>
  <c r="AB57" i="21"/>
  <c r="Z58" i="21"/>
  <c r="AA58" i="21"/>
  <c r="AB58" i="21"/>
  <c r="Z13" i="24" l="1"/>
  <c r="AA13" i="24"/>
  <c r="AB13" i="24"/>
  <c r="Z10" i="24"/>
  <c r="AA10" i="24"/>
  <c r="AB10" i="24"/>
  <c r="Z11" i="24"/>
  <c r="AA11" i="24"/>
  <c r="AB11" i="24"/>
  <c r="Z6" i="21" l="1"/>
  <c r="AA6" i="21"/>
  <c r="AB6" i="21"/>
  <c r="Z7" i="21"/>
  <c r="AA7" i="21"/>
  <c r="AB7" i="21"/>
  <c r="Z8" i="21"/>
  <c r="AA8" i="21"/>
  <c r="AB8" i="21"/>
  <c r="Z9" i="21"/>
  <c r="AA9" i="21"/>
  <c r="AB9" i="21"/>
  <c r="Z10" i="21"/>
  <c r="AA10" i="21"/>
  <c r="AB10" i="21"/>
  <c r="Z11" i="21"/>
  <c r="AA11" i="21"/>
  <c r="AB11" i="21"/>
  <c r="Z12" i="21"/>
  <c r="AA12" i="21"/>
  <c r="AB12" i="21"/>
  <c r="Z13" i="21"/>
  <c r="AA13" i="21"/>
  <c r="AB13" i="21"/>
  <c r="O14" i="21" l="1"/>
  <c r="N14" i="21"/>
  <c r="M14" i="21"/>
  <c r="L14" i="21"/>
  <c r="K14" i="21"/>
  <c r="J14" i="21"/>
  <c r="I14" i="21"/>
  <c r="H14" i="21"/>
  <c r="AB46" i="21" l="1"/>
  <c r="AA46" i="21"/>
  <c r="Z46" i="21"/>
  <c r="AB45" i="21"/>
  <c r="AA45" i="21"/>
  <c r="Z45" i="21"/>
  <c r="AB44" i="21"/>
  <c r="AA44" i="21"/>
  <c r="Z44" i="21"/>
  <c r="I44" i="24" l="1"/>
  <c r="J44" i="24"/>
  <c r="K44" i="24"/>
  <c r="L44" i="24"/>
  <c r="M44" i="24"/>
  <c r="N44" i="24"/>
  <c r="O44" i="24"/>
  <c r="P44" i="24"/>
  <c r="Q44" i="24"/>
  <c r="R44" i="24"/>
  <c r="S44" i="24"/>
  <c r="T44" i="24"/>
  <c r="U44" i="24"/>
  <c r="V44" i="24"/>
  <c r="W44" i="24"/>
  <c r="X44" i="24"/>
  <c r="Y44" i="24"/>
  <c r="I31" i="24"/>
  <c r="J31" i="24"/>
  <c r="K31" i="24"/>
  <c r="L31" i="24"/>
  <c r="M31" i="24"/>
  <c r="N31" i="24"/>
  <c r="O31" i="24"/>
  <c r="P31" i="24"/>
  <c r="Q31" i="24"/>
  <c r="R31" i="24"/>
  <c r="S31" i="24"/>
  <c r="T31" i="24"/>
  <c r="U31" i="24"/>
  <c r="V31" i="24"/>
  <c r="W31" i="24"/>
  <c r="X31" i="24"/>
  <c r="Y31" i="24"/>
  <c r="I18" i="24"/>
  <c r="J18" i="24"/>
  <c r="K18" i="24"/>
  <c r="L18" i="24"/>
  <c r="M18" i="24"/>
  <c r="N18" i="24"/>
  <c r="O18" i="24"/>
  <c r="P18" i="24"/>
  <c r="Q18" i="24"/>
  <c r="R18" i="24"/>
  <c r="S18" i="24"/>
  <c r="T18" i="24"/>
  <c r="U18" i="24"/>
  <c r="V18" i="24"/>
  <c r="W18" i="24"/>
  <c r="X18" i="24"/>
  <c r="Y18" i="24"/>
  <c r="H31" i="24"/>
  <c r="H18" i="24"/>
  <c r="AB27" i="24"/>
  <c r="AA27" i="24"/>
  <c r="Z27" i="24"/>
  <c r="AB43" i="24"/>
  <c r="AA43" i="24"/>
  <c r="AB42" i="24"/>
  <c r="AA42" i="24"/>
  <c r="AB41" i="24"/>
  <c r="AA41" i="24"/>
  <c r="AB40" i="24"/>
  <c r="AA40" i="24"/>
  <c r="AB39" i="24"/>
  <c r="AA39" i="24"/>
  <c r="AB38" i="24"/>
  <c r="AA38" i="24"/>
  <c r="AB37" i="24"/>
  <c r="AA37" i="24"/>
  <c r="AB36" i="24"/>
  <c r="AA36" i="24"/>
  <c r="AB35" i="24"/>
  <c r="AA35" i="24"/>
  <c r="AB34" i="24"/>
  <c r="AA34" i="24"/>
  <c r="AB33" i="24"/>
  <c r="AA33" i="24"/>
  <c r="AB32" i="24"/>
  <c r="AA32" i="24"/>
  <c r="Z32" i="24"/>
  <c r="AB30" i="24"/>
  <c r="AA30" i="24"/>
  <c r="Z30" i="24"/>
  <c r="AB29" i="24"/>
  <c r="AA29" i="24"/>
  <c r="Z29" i="24"/>
  <c r="AB28" i="24"/>
  <c r="AA28" i="24"/>
  <c r="Z28" i="24"/>
  <c r="AB26" i="24"/>
  <c r="AA26" i="24"/>
  <c r="Z26" i="24"/>
  <c r="AB25" i="24"/>
  <c r="AA25" i="24"/>
  <c r="Z25" i="24"/>
  <c r="AB24" i="24"/>
  <c r="AA24" i="24"/>
  <c r="Z24" i="24"/>
  <c r="AB23" i="24"/>
  <c r="AA23" i="24"/>
  <c r="Z23" i="24"/>
  <c r="AB22" i="24"/>
  <c r="AA22" i="24"/>
  <c r="Z22" i="24"/>
  <c r="AB21" i="24"/>
  <c r="AA21" i="24"/>
  <c r="Z21" i="24"/>
  <c r="AB20" i="24"/>
  <c r="AA20" i="24"/>
  <c r="Z20" i="24"/>
  <c r="AB19" i="24"/>
  <c r="AA19" i="24"/>
  <c r="Z19" i="24"/>
  <c r="AB17" i="24"/>
  <c r="AA17" i="24"/>
  <c r="Z17" i="24"/>
  <c r="AB16" i="24"/>
  <c r="AA16" i="24"/>
  <c r="Z16" i="24"/>
  <c r="AB15" i="24"/>
  <c r="AA15" i="24"/>
  <c r="Z15" i="24"/>
  <c r="AB12" i="24"/>
  <c r="AA12" i="24"/>
  <c r="Z12" i="24"/>
  <c r="AB5" i="24"/>
  <c r="AA5" i="24"/>
  <c r="Z5" i="24"/>
  <c r="M45" i="24" l="1"/>
  <c r="AB14" i="24"/>
  <c r="Z14" i="24"/>
  <c r="AA14" i="24"/>
  <c r="R45" i="24"/>
  <c r="Z18" i="24"/>
  <c r="AB44" i="24"/>
  <c r="AA18" i="24"/>
  <c r="AA44" i="24"/>
  <c r="AB18" i="24"/>
  <c r="AB31" i="24"/>
  <c r="AA31" i="24"/>
  <c r="Z31" i="24"/>
  <c r="Q45" i="24"/>
  <c r="L45" i="24"/>
  <c r="T45" i="24"/>
  <c r="P45" i="24"/>
  <c r="X45" i="24"/>
  <c r="Z33" i="24"/>
  <c r="Z34" i="24"/>
  <c r="Z35" i="24"/>
  <c r="N45" i="24"/>
  <c r="U45" i="24"/>
  <c r="K45" i="24"/>
  <c r="O45" i="24"/>
  <c r="S45" i="24"/>
  <c r="J45" i="24"/>
  <c r="I45" i="24"/>
  <c r="Y45" i="24"/>
  <c r="W45" i="24"/>
  <c r="V45" i="24"/>
  <c r="AB15" i="21"/>
  <c r="AB16" i="21"/>
  <c r="AB17" i="21"/>
  <c r="AB19" i="21"/>
  <c r="AB20" i="21"/>
  <c r="AB21" i="21"/>
  <c r="AB22" i="21"/>
  <c r="AB23" i="21"/>
  <c r="AB38" i="21"/>
  <c r="AB39" i="21"/>
  <c r="AB41" i="21"/>
  <c r="AB42" i="21"/>
  <c r="AB43" i="21"/>
  <c r="AA15" i="21"/>
  <c r="AA16" i="21"/>
  <c r="AA17" i="21"/>
  <c r="AA19" i="21"/>
  <c r="AA20" i="21"/>
  <c r="AA21" i="21"/>
  <c r="AA22" i="21"/>
  <c r="AA23" i="21"/>
  <c r="AA38" i="21"/>
  <c r="AA39" i="21"/>
  <c r="AA41" i="21"/>
  <c r="AA42" i="21"/>
  <c r="AA43" i="21"/>
  <c r="Z15" i="21"/>
  <c r="Z16" i="21"/>
  <c r="Z17" i="21"/>
  <c r="Z19" i="21"/>
  <c r="Z20" i="21"/>
  <c r="Z21" i="21"/>
  <c r="Z22" i="21"/>
  <c r="Z23" i="21"/>
  <c r="Z38" i="21"/>
  <c r="Z39" i="21"/>
  <c r="Z41" i="21"/>
  <c r="Z42" i="21"/>
  <c r="Z43" i="21"/>
  <c r="AB5" i="21"/>
  <c r="AA5" i="21"/>
  <c r="AA14" i="21" s="1"/>
  <c r="Z5" i="21"/>
  <c r="Z14" i="21" s="1"/>
  <c r="Y61" i="21"/>
  <c r="X61" i="21"/>
  <c r="W61" i="21"/>
  <c r="V61" i="21"/>
  <c r="U61" i="21"/>
  <c r="T61" i="21"/>
  <c r="Y40" i="21"/>
  <c r="X40" i="21"/>
  <c r="W40" i="21"/>
  <c r="V40" i="21"/>
  <c r="U40" i="21"/>
  <c r="T40" i="21"/>
  <c r="Y18" i="21"/>
  <c r="X18" i="21"/>
  <c r="W18" i="21"/>
  <c r="V18" i="21"/>
  <c r="U18" i="21"/>
  <c r="T18" i="21"/>
  <c r="Y14" i="21"/>
  <c r="X14" i="21"/>
  <c r="W14" i="21"/>
  <c r="V14" i="21"/>
  <c r="U14" i="21"/>
  <c r="T14" i="21"/>
  <c r="S61" i="21"/>
  <c r="R61" i="21"/>
  <c r="Q61" i="21"/>
  <c r="P61" i="21"/>
  <c r="O61" i="21"/>
  <c r="N61" i="21"/>
  <c r="M61" i="21"/>
  <c r="L61" i="21"/>
  <c r="K61" i="21"/>
  <c r="J61" i="21"/>
  <c r="I61" i="21"/>
  <c r="H61" i="21"/>
  <c r="S40" i="21"/>
  <c r="R40" i="21"/>
  <c r="Q40" i="21"/>
  <c r="P40" i="21"/>
  <c r="O40" i="21"/>
  <c r="N40" i="21"/>
  <c r="M40" i="21"/>
  <c r="L40" i="21"/>
  <c r="K40" i="21"/>
  <c r="J40" i="21"/>
  <c r="I40" i="21"/>
  <c r="H40" i="21"/>
  <c r="S18" i="21"/>
  <c r="R18" i="21"/>
  <c r="Q18" i="21"/>
  <c r="P18" i="21"/>
  <c r="O18" i="21"/>
  <c r="N18" i="21"/>
  <c r="M18" i="21"/>
  <c r="L18" i="21"/>
  <c r="K18" i="21"/>
  <c r="J18" i="21"/>
  <c r="I18" i="21"/>
  <c r="H18" i="21"/>
  <c r="S14" i="21"/>
  <c r="R14" i="21"/>
  <c r="Q14" i="21"/>
  <c r="P14" i="21"/>
  <c r="Q62" i="21" l="1"/>
  <c r="M62" i="21"/>
  <c r="AB45" i="24"/>
  <c r="AA18" i="21"/>
  <c r="Z18" i="21"/>
  <c r="AA40" i="21"/>
  <c r="Z40" i="21"/>
  <c r="AB40" i="21"/>
  <c r="AB18" i="21"/>
  <c r="AB14" i="21"/>
  <c r="AA45" i="24"/>
  <c r="Z37" i="24"/>
  <c r="Z36" i="24"/>
  <c r="Y62" i="21"/>
  <c r="Z61" i="21"/>
  <c r="AB61" i="21"/>
  <c r="AA61" i="21"/>
  <c r="V62" i="21"/>
  <c r="U62" i="21"/>
  <c r="H62" i="21"/>
  <c r="L62" i="21"/>
  <c r="P62" i="21"/>
  <c r="I62" i="21"/>
  <c r="T62" i="21"/>
  <c r="X62" i="21"/>
  <c r="W62" i="21"/>
  <c r="K62" i="21"/>
  <c r="O62" i="21"/>
  <c r="S62" i="21"/>
  <c r="J62" i="21"/>
  <c r="N62" i="21"/>
  <c r="R62" i="21"/>
  <c r="AA62" i="21" l="1"/>
  <c r="AB62" i="21"/>
  <c r="Z38" i="24"/>
  <c r="Z62" i="21"/>
  <c r="Z39" i="24" l="1"/>
  <c r="Z40" i="24"/>
  <c r="Z41" i="24" l="1"/>
  <c r="Z42" i="24" l="1"/>
  <c r="Z43" i="24" l="1"/>
  <c r="H44" i="24"/>
  <c r="H45" i="24" s="1"/>
  <c r="Z44" i="24" l="1"/>
  <c r="Z45" i="24" s="1"/>
</calcChain>
</file>

<file path=xl/sharedStrings.xml><?xml version="1.0" encoding="utf-8"?>
<sst xmlns="http://schemas.openxmlformats.org/spreadsheetml/2006/main" count="757" uniqueCount="237">
  <si>
    <t>구분</t>
  </si>
  <si>
    <t>1 학 년</t>
  </si>
  <si>
    <t>2 학 년</t>
  </si>
  <si>
    <t>계</t>
  </si>
  <si>
    <t>1학기</t>
  </si>
  <si>
    <t>2학기</t>
  </si>
  <si>
    <t>학점</t>
  </si>
  <si>
    <t>이론</t>
  </si>
  <si>
    <t>실습</t>
  </si>
  <si>
    <t>필수</t>
    <phoneticPr fontId="6" type="noConversion"/>
  </si>
  <si>
    <t>선택</t>
    <phoneticPr fontId="6" type="noConversion"/>
  </si>
  <si>
    <t>합   계</t>
  </si>
  <si>
    <t>교과목
코드</t>
    <phoneticPr fontId="6" type="noConversion"/>
  </si>
  <si>
    <t>학년</t>
  </si>
  <si>
    <t>학기</t>
  </si>
  <si>
    <t>이수
구분</t>
  </si>
  <si>
    <t>과목
구분</t>
  </si>
  <si>
    <t>비고</t>
  </si>
  <si>
    <t>시간</t>
  </si>
  <si>
    <t>필수</t>
  </si>
  <si>
    <t>선택</t>
    <phoneticPr fontId="10" type="noConversion"/>
  </si>
  <si>
    <t>필수</t>
    <phoneticPr fontId="10" type="noConversion"/>
  </si>
  <si>
    <t>선택</t>
    <phoneticPr fontId="10" type="noConversion"/>
  </si>
  <si>
    <t>총계</t>
  </si>
  <si>
    <t>전공학점</t>
  </si>
  <si>
    <t>전공선택 개설학점</t>
  </si>
  <si>
    <t>전공 개설학점 계</t>
  </si>
  <si>
    <t>총
개설
학점</t>
    <phoneticPr fontId="10" type="noConversion"/>
  </si>
  <si>
    <t>교직 개설학점(계)</t>
    <phoneticPr fontId="6" type="noConversion"/>
  </si>
  <si>
    <t>교양·직업기초 계</t>
    <phoneticPr fontId="6" type="noConversion"/>
  </si>
  <si>
    <t>전공·현장중심 계</t>
    <phoneticPr fontId="6" type="noConversion"/>
  </si>
  <si>
    <t>학기 계</t>
    <phoneticPr fontId="6" type="noConversion"/>
  </si>
  <si>
    <t>전공필수 개설학점</t>
    <phoneticPr fontId="6" type="noConversion"/>
  </si>
  <si>
    <t>교양·직업
기초
ㆍ교직 학점</t>
    <phoneticPr fontId="10" type="noConversion"/>
  </si>
  <si>
    <t>교직
과목수</t>
    <phoneticPr fontId="6" type="noConversion"/>
  </si>
  <si>
    <t>전공·
현장중심 과목수</t>
    <phoneticPr fontId="6" type="noConversion"/>
  </si>
  <si>
    <t>교양·직업기초 계</t>
    <phoneticPr fontId="6" type="noConversion"/>
  </si>
  <si>
    <t>필수</t>
    <phoneticPr fontId="10" type="noConversion"/>
  </si>
  <si>
    <t>전공·NCS 계</t>
    <phoneticPr fontId="6" type="noConversion"/>
  </si>
  <si>
    <t>전공·현장중심 계</t>
    <phoneticPr fontId="6" type="noConversion"/>
  </si>
  <si>
    <t>학기 계</t>
    <phoneticPr fontId="6" type="noConversion"/>
  </si>
  <si>
    <t>전공·
NCS 과목수</t>
    <phoneticPr fontId="6" type="noConversion"/>
  </si>
  <si>
    <t>교양
·
직업
기초</t>
    <phoneticPr fontId="6" type="noConversion"/>
  </si>
  <si>
    <t>소계</t>
    <phoneticPr fontId="6" type="noConversion"/>
  </si>
  <si>
    <t>전공
·
NCS</t>
    <phoneticPr fontId="6" type="noConversion"/>
  </si>
  <si>
    <t>전공
·
현장
중심</t>
    <phoneticPr fontId="6" type="noConversion"/>
  </si>
  <si>
    <t>현장실습</t>
    <phoneticPr fontId="6" type="noConversion"/>
  </si>
  <si>
    <t>ㅇㅇㅇㅇ</t>
    <phoneticPr fontId="6" type="noConversion"/>
  </si>
  <si>
    <t>교과목
코드</t>
    <phoneticPr fontId="6" type="noConversion"/>
  </si>
  <si>
    <t>교양
·
직업
기초</t>
    <phoneticPr fontId="10" type="noConversion"/>
  </si>
  <si>
    <t>전공
 ·
NCS</t>
    <phoneticPr fontId="6" type="noConversion"/>
  </si>
  <si>
    <t>전공
 ·
현장
중심</t>
    <phoneticPr fontId="6" type="noConversion"/>
  </si>
  <si>
    <t>전공
·
NCS</t>
    <phoneticPr fontId="6" type="noConversion"/>
  </si>
  <si>
    <t>전공 
·
현장
중심</t>
    <phoneticPr fontId="6" type="noConversion"/>
  </si>
  <si>
    <r>
      <t>교과목명</t>
    </r>
    <r>
      <rPr>
        <sz val="9"/>
        <color rgb="FF0000FF"/>
        <rFont val="맑은 고딕"/>
        <family val="3"/>
        <charset val="129"/>
        <scheme val="major"/>
      </rPr>
      <t>(영문명)</t>
    </r>
    <phoneticPr fontId="6" type="noConversion"/>
  </si>
  <si>
    <t>※ 비고란-과목폐지, 과목신설, 명칭변경, 학점·시수변경, 선택·필수변경, 개설학기 변경</t>
    <phoneticPr fontId="6" type="noConversion"/>
  </si>
  <si>
    <r>
      <t xml:space="preserve">교과목명
</t>
    </r>
    <r>
      <rPr>
        <b/>
        <sz val="10"/>
        <color rgb="FF0000FF"/>
        <rFont val="맑은 고딕"/>
        <family val="3"/>
        <charset val="129"/>
        <scheme val="minor"/>
      </rPr>
      <t>(영문명)</t>
    </r>
    <phoneticPr fontId="6" type="noConversion"/>
  </si>
  <si>
    <t>창의</t>
    <phoneticPr fontId="6" type="noConversion"/>
  </si>
  <si>
    <t>취업/창업</t>
    <phoneticPr fontId="6" type="noConversion"/>
  </si>
  <si>
    <t>NCS
관련성2)</t>
    <phoneticPr fontId="6" type="noConversion"/>
  </si>
  <si>
    <t>학습
모듈
3)</t>
    <phoneticPr fontId="6" type="noConversion"/>
  </si>
  <si>
    <t>교과
구분
1)</t>
    <phoneticPr fontId="6" type="noConversion"/>
  </si>
  <si>
    <t>캡스톤디자인</t>
    <phoneticPr fontId="6" type="noConversion"/>
  </si>
  <si>
    <t>창업가정신</t>
    <phoneticPr fontId="6" type="noConversion"/>
  </si>
  <si>
    <t>창업</t>
    <phoneticPr fontId="6" type="noConversion"/>
  </si>
  <si>
    <t>-</t>
    <phoneticPr fontId="6" type="noConversion"/>
  </si>
  <si>
    <t>아이디어와 창작</t>
    <phoneticPr fontId="6" type="noConversion"/>
  </si>
  <si>
    <t>3 학 년</t>
    <phoneticPr fontId="6" type="noConversion"/>
  </si>
  <si>
    <t>교양·직업
기초학점</t>
    <phoneticPr fontId="10" type="noConversion"/>
  </si>
  <si>
    <t>교양·
직업기초 과목수</t>
    <phoneticPr fontId="10" type="noConversion"/>
  </si>
  <si>
    <t>O</t>
    <phoneticPr fontId="6" type="noConversion"/>
  </si>
  <si>
    <t>교과교육영역</t>
    <phoneticPr fontId="6" type="noConversion"/>
  </si>
  <si>
    <t>전공
·
현장
중심</t>
    <phoneticPr fontId="6" type="noConversion"/>
  </si>
  <si>
    <t>교직</t>
    <phoneticPr fontId="6" type="noConversion"/>
  </si>
  <si>
    <t>교직이론</t>
    <phoneticPr fontId="6" type="noConversion"/>
  </si>
  <si>
    <t>교직소양</t>
    <phoneticPr fontId="6" type="noConversion"/>
  </si>
  <si>
    <t>교육실습</t>
    <phoneticPr fontId="6" type="noConversion"/>
  </si>
  <si>
    <t>선택</t>
    <phoneticPr fontId="10" type="noConversion"/>
  </si>
  <si>
    <t>교과
교육
영역</t>
    <phoneticPr fontId="6" type="noConversion"/>
  </si>
  <si>
    <t>교육
실습</t>
    <phoneticPr fontId="6" type="noConversion"/>
  </si>
  <si>
    <t>교직
이론</t>
    <phoneticPr fontId="6" type="noConversion"/>
  </si>
  <si>
    <t>교직
소양</t>
    <phoneticPr fontId="6" type="noConversion"/>
  </si>
  <si>
    <t>교직 계</t>
    <phoneticPr fontId="6" type="noConversion"/>
  </si>
  <si>
    <t>인재양성유형명 : 안경사유형</t>
    <phoneticPr fontId="6" type="noConversion"/>
  </si>
  <si>
    <t>자격증</t>
    <phoneticPr fontId="6" type="noConversion"/>
  </si>
  <si>
    <t>학과명(전공명/과정명) : 유아교육과</t>
    <phoneticPr fontId="6" type="noConversion"/>
  </si>
  <si>
    <t>학과명(전공명/과정명) : 안경광학과</t>
    <phoneticPr fontId="6" type="noConversion"/>
  </si>
  <si>
    <t>인재양성유형명 : 유치원교사유형</t>
    <phoneticPr fontId="6" type="noConversion"/>
  </si>
  <si>
    <t>2018~2019학년도 교육과정</t>
    <phoneticPr fontId="10" type="noConversion"/>
  </si>
  <si>
    <t>2018~2020학년도 교육과정</t>
    <phoneticPr fontId="10" type="noConversion"/>
  </si>
  <si>
    <t>취업·창업준비실무</t>
    <phoneticPr fontId="6" type="noConversion"/>
  </si>
  <si>
    <t>직업기초능력</t>
    <phoneticPr fontId="6" type="noConversion"/>
  </si>
  <si>
    <t>전공
기초</t>
    <phoneticPr fontId="6" type="noConversion"/>
  </si>
  <si>
    <t>자연과학</t>
    <phoneticPr fontId="6" type="noConversion"/>
  </si>
  <si>
    <t>교양·직업기초 개설학점</t>
    <phoneticPr fontId="10" type="noConversion"/>
  </si>
  <si>
    <t>교양·직업기초 개설학점 계</t>
    <phoneticPr fontId="10" type="noConversion"/>
  </si>
  <si>
    <t>전체 과목수</t>
    <phoneticPr fontId="10" type="noConversion"/>
  </si>
  <si>
    <t xml:space="preserve"> 총 개설학점 계</t>
    <phoneticPr fontId="10" type="noConversion"/>
  </si>
  <si>
    <t>전체과목수</t>
    <phoneticPr fontId="6" type="noConversion"/>
  </si>
  <si>
    <t>총 개설학점 계</t>
  </si>
  <si>
    <t>교양·직업기초/ 교직개설학점 계</t>
    <phoneticPr fontId="10" type="noConversion"/>
  </si>
  <si>
    <t>2019~2020학년도 교육과정</t>
    <phoneticPr fontId="10" type="noConversion"/>
  </si>
  <si>
    <t>2019~2020 교육과정(2년제)</t>
    <phoneticPr fontId="10" type="noConversion"/>
  </si>
  <si>
    <t>2019~2020 학년도 교육과정</t>
    <phoneticPr fontId="10" type="noConversion"/>
  </si>
  <si>
    <t>자유선택교양교과</t>
    <phoneticPr fontId="6" type="noConversion"/>
  </si>
  <si>
    <t>10개 직업기초 능력 중</t>
    <phoneticPr fontId="6" type="noConversion"/>
  </si>
  <si>
    <t>직업기초능력</t>
    <phoneticPr fontId="6" type="noConversion"/>
  </si>
  <si>
    <t>자유선택교양교과</t>
    <phoneticPr fontId="6" type="noConversion"/>
  </si>
  <si>
    <t>교양교육실 배정</t>
    <phoneticPr fontId="6" type="noConversion"/>
  </si>
  <si>
    <t>대학생활과 진로탐색</t>
    <phoneticPr fontId="6" type="noConversion"/>
  </si>
  <si>
    <t>대학생활</t>
    <phoneticPr fontId="6" type="noConversion"/>
  </si>
  <si>
    <t>2019~2021 교육과정</t>
    <phoneticPr fontId="6" type="noConversion"/>
  </si>
  <si>
    <t>인재양성유형명 : 안경사유형</t>
    <phoneticPr fontId="6" type="noConversion"/>
  </si>
  <si>
    <t>2019~2021 교육과정(3년제)</t>
    <phoneticPr fontId="10" type="noConversion"/>
  </si>
  <si>
    <t>2019~2021학년도 교육과정</t>
    <phoneticPr fontId="10" type="noConversion"/>
  </si>
  <si>
    <t>2019~2021 학년도 교육과정</t>
    <phoneticPr fontId="10" type="noConversion"/>
  </si>
  <si>
    <t>O</t>
    <phoneticPr fontId="6" type="noConversion"/>
  </si>
  <si>
    <t>2019~2021 교육과정(교원양성학과)</t>
    <phoneticPr fontId="6" type="noConversion"/>
  </si>
  <si>
    <t>10개 직업기초 능력 중</t>
  </si>
  <si>
    <t>직업기초능력</t>
  </si>
  <si>
    <t>대학생활과 진로탐색</t>
  </si>
  <si>
    <t>대학생활</t>
  </si>
  <si>
    <t>교양교육실 배정</t>
  </si>
  <si>
    <t>자유선택교양교과</t>
  </si>
  <si>
    <t>2019~2021 교육과정(교원양성학과)</t>
    <phoneticPr fontId="10" type="noConversion"/>
  </si>
  <si>
    <t>2019~2021 학년도 교육과정</t>
    <phoneticPr fontId="10" type="noConversion"/>
  </si>
  <si>
    <t>구체적으로 기술</t>
    <phoneticPr fontId="6" type="noConversion"/>
  </si>
  <si>
    <t>2018~2019(20)학년도 교육과정</t>
    <phoneticPr fontId="10" type="noConversion"/>
  </si>
  <si>
    <t>2019~2020(21)학년도 교육과정</t>
    <phoneticPr fontId="10" type="noConversion"/>
  </si>
  <si>
    <t>자유선택교양교과</t>
    <phoneticPr fontId="6" type="noConversion"/>
  </si>
  <si>
    <t>자유선택교양교과</t>
    <phoneticPr fontId="6" type="noConversion"/>
  </si>
  <si>
    <t>자유선택교양교과</t>
    <phoneticPr fontId="6" type="noConversion"/>
  </si>
  <si>
    <t>자유선택교양교과</t>
    <phoneticPr fontId="6" type="noConversion"/>
  </si>
  <si>
    <t>ㅇㅇㅇㅇ</t>
  </si>
  <si>
    <t>ㅇㅇㅇㅇ</t>
    <phoneticPr fontId="6" type="noConversion"/>
  </si>
  <si>
    <t>OOOO</t>
    <phoneticPr fontId="6" type="noConversion"/>
  </si>
  <si>
    <t>캡스톤디자인</t>
    <phoneticPr fontId="6" type="noConversion"/>
  </si>
  <si>
    <t>간호과 작성</t>
    <phoneticPr fontId="6" type="noConversion"/>
  </si>
  <si>
    <t>선택</t>
    <phoneticPr fontId="6" type="noConversion"/>
  </si>
  <si>
    <t>선택</t>
    <phoneticPr fontId="6" type="noConversion"/>
  </si>
  <si>
    <t>O</t>
    <phoneticPr fontId="6" type="noConversion"/>
  </si>
  <si>
    <t>현장실습</t>
    <phoneticPr fontId="6" type="noConversion"/>
  </si>
  <si>
    <t>자격 현장실습</t>
    <phoneticPr fontId="6" type="noConversion"/>
  </si>
  <si>
    <t>캡스톤디자인</t>
    <phoneticPr fontId="6" type="noConversion"/>
  </si>
  <si>
    <t xml:space="preserve">1) 교과구분은 다음과 같이 관련 키워드를 포함하거나 교과내용이 관련성이 있는 경우 "창의", "창업", "캡스톤디자인", "자격증", "진로"로
   표기함.
※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 직업기초능력교과목 : 의사소통능력, 수리능력, 문제해결능력, 자기개발능력, 자원관리능력, 대인관계능력, 정보능력, 기술능력, 조직이해능력, 
  직업윤리 중 택 2
3) NCS관련성
- (O) 인재양성별 능력단위를 사용하여 학습모듈을 일부 혹은 전부를 사용하는 경우
- (X) 인재양성별 능력단위를 사용하지 않는 경우
4) 학습모듈은 개발유무로 판단(O, X)로 표기 : (O)-개발, (X)-미개발
5) 학점/이론/실습 시수의 소계와 합계가 반드시 일치되도록 작성 요망
6) 교과목명에 영문명을 반드시 표기 </t>
    <phoneticPr fontId="6" type="noConversion"/>
  </si>
  <si>
    <r>
      <t xml:space="preserve">1) 교과구분은 다음과 같이 관련 키워드를 포함하거나 교과내용이 관련성이 있는 경우 "창의", "창업", "캡스톤디자인", "자격증", "진로"로
   표기함.
</t>
    </r>
    <r>
      <rPr>
        <sz val="12"/>
        <color rgb="FFFF0000"/>
        <rFont val="맑은 고딕"/>
        <family val="3"/>
        <charset val="129"/>
        <scheme val="minor"/>
      </rPr>
      <t>※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t>
    </r>
    <r>
      <rPr>
        <b/>
        <sz val="12"/>
        <color rgb="FFFF0000"/>
        <rFont val="맑은 고딕"/>
        <family val="3"/>
        <charset val="129"/>
        <scheme val="minor"/>
      </rPr>
      <t xml:space="preserve">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t>
    </r>
    <r>
      <rPr>
        <sz val="12"/>
        <color rgb="FFFF0000"/>
        <rFont val="맑은 고딕"/>
        <family val="3"/>
        <charset val="129"/>
        <scheme val="minor"/>
      </rPr>
      <t>- 직업기초능력교과목 : 의사소통능력, 수리능력, 문제해결능력, 자기개발능력, 자원관리능력, 대인관계능력, 정보능력, 기술능력, 조직이해능력, 
  직업윤리 중 택 2</t>
    </r>
    <r>
      <rPr>
        <b/>
        <sz val="12"/>
        <color rgb="FFFF0000"/>
        <rFont val="맑은 고딕"/>
        <family val="3"/>
        <charset val="129"/>
        <scheme val="minor"/>
      </rPr>
      <t xml:space="preserve">
3) NCS관련성
</t>
    </r>
    <r>
      <rPr>
        <sz val="12"/>
        <color rgb="FFFF0000"/>
        <rFont val="맑은 고딕"/>
        <family val="3"/>
        <charset val="129"/>
        <scheme val="minor"/>
      </rPr>
      <t>- (O) 인재양성별 능력단위를 사용하여 학습모듈을 일부 혹은 전부를 사용하는 경우
- (X) 인재양성별 능력단위를 사용하지 않는 경우</t>
    </r>
    <r>
      <rPr>
        <b/>
        <sz val="12"/>
        <color rgb="FFFF0000"/>
        <rFont val="맑은 고딕"/>
        <family val="3"/>
        <charset val="129"/>
        <scheme val="minor"/>
      </rPr>
      <t xml:space="preserve">
4) 학습모듈은 개발유무로 판단(O, X)로 표기 : (O)-개발, (X)-미개발
5) 학점/이론/실습 시수의 소계와 합계가 반드시 일치되도록 작성 요망
6) 교과목명에 영문명을 반드시 표기 </t>
    </r>
    <phoneticPr fontId="6" type="noConversion"/>
  </si>
  <si>
    <t>기술능력
(Technical Ability)</t>
    <phoneticPr fontId="6" type="noConversion"/>
  </si>
  <si>
    <t>교양A과목</t>
    <phoneticPr fontId="6" type="noConversion"/>
  </si>
  <si>
    <t>교양B과목</t>
    <phoneticPr fontId="6" type="noConversion"/>
  </si>
  <si>
    <t>교양C과목</t>
    <phoneticPr fontId="6" type="noConversion"/>
  </si>
  <si>
    <t>교양D과목</t>
    <phoneticPr fontId="6" type="noConversion"/>
  </si>
  <si>
    <t>고객응대관리
(Patient Contact Administration)</t>
    <phoneticPr fontId="6" type="noConversion"/>
  </si>
  <si>
    <t>고객상담관리
(Patient Consultation Management)</t>
    <phoneticPr fontId="6" type="noConversion"/>
  </si>
  <si>
    <t>고객서비스관리
(Patient Service Management)</t>
    <phoneticPr fontId="6" type="noConversion"/>
  </si>
  <si>
    <t>병원마케팅관리
(Hospital Marketing)</t>
    <phoneticPr fontId="6" type="noConversion"/>
  </si>
  <si>
    <t>내부고객관리
(Internal Customer Management)</t>
    <phoneticPr fontId="6" type="noConversion"/>
  </si>
  <si>
    <t>병원환경관리
(Hospital Environmental Management)</t>
    <phoneticPr fontId="6" type="noConversion"/>
  </si>
  <si>
    <t>원무관리
(Basic Hospital Administration Management)</t>
    <phoneticPr fontId="6" type="noConversion"/>
  </si>
  <si>
    <t>병원코디네이터실무
(Hospital Coordinator Practice)</t>
    <phoneticPr fontId="6" type="noConversion"/>
  </si>
  <si>
    <t>의료시설 환경위생교육
(Environmental Health Education of Medical Facilities)</t>
    <phoneticPr fontId="6" type="noConversion"/>
  </si>
  <si>
    <t>병원행정
(Hospital Administration)</t>
    <phoneticPr fontId="6" type="noConversion"/>
  </si>
  <si>
    <t>병원코디네이터   선택</t>
    <phoneticPr fontId="6" type="noConversion"/>
  </si>
  <si>
    <t>취업·창업준비실무
(Employment &amp; Foundation Practice)</t>
    <phoneticPr fontId="6" type="noConversion"/>
  </si>
  <si>
    <t>보건학
(Public Health)</t>
    <phoneticPr fontId="6" type="noConversion"/>
  </si>
  <si>
    <t>보건의료법규
(Health and Medical Law)</t>
    <phoneticPr fontId="6" type="noConversion"/>
  </si>
  <si>
    <t>보건영양
(Health and Nutrition)</t>
    <phoneticPr fontId="6" type="noConversion"/>
  </si>
  <si>
    <t>해부생리학
(Anatomy Physiology)</t>
    <phoneticPr fontId="6" type="noConversion"/>
  </si>
  <si>
    <t>병원실무용어
(Hospital Practical Terms)</t>
    <phoneticPr fontId="6" type="noConversion"/>
  </si>
  <si>
    <t>인재양성유형명 : 병원(의료)코디네이터/병원행정유형</t>
    <phoneticPr fontId="6" type="noConversion"/>
  </si>
  <si>
    <t>의사소통 능력
(Understanding of Communication)</t>
    <phoneticPr fontId="6" type="noConversion"/>
  </si>
  <si>
    <t>대학생활과 진로탐색
(College Life and Career Search)</t>
    <phoneticPr fontId="6" type="noConversion"/>
  </si>
  <si>
    <t>교양 B과목</t>
    <phoneticPr fontId="6" type="noConversion"/>
  </si>
  <si>
    <t>교양 A과목</t>
    <phoneticPr fontId="6" type="noConversion"/>
  </si>
  <si>
    <t>보건학
(Public Health)</t>
    <phoneticPr fontId="6" type="noConversion"/>
  </si>
  <si>
    <t>보건의료관리실습
(Health and Medical Management Practice)</t>
    <phoneticPr fontId="6" type="noConversion"/>
  </si>
  <si>
    <t>보건교육학
(Health Education)</t>
    <phoneticPr fontId="6" type="noConversion"/>
  </si>
  <si>
    <t>기술능력(Technical Ability)</t>
    <phoneticPr fontId="6" type="noConversion"/>
  </si>
  <si>
    <t>교양 C과목</t>
    <phoneticPr fontId="6" type="noConversion"/>
  </si>
  <si>
    <t>교양 D과목</t>
    <phoneticPr fontId="6" type="noConversion"/>
  </si>
  <si>
    <t>보건교육방법론
(Health Education Methodology)</t>
    <phoneticPr fontId="6" type="noConversion"/>
  </si>
  <si>
    <t>보건의료실무실습
(Health Health and Medical
Executive  Practice)</t>
    <phoneticPr fontId="6" type="noConversion"/>
  </si>
  <si>
    <t>사고예방관리
(Accident prevention management)</t>
    <phoneticPr fontId="6" type="noConversion"/>
  </si>
  <si>
    <t>내부고객관리
(Internal Customer Management)</t>
    <phoneticPr fontId="6" type="noConversion"/>
  </si>
  <si>
    <t>병원환경관리
(Hospital Environmental Management)</t>
    <phoneticPr fontId="6" type="noConversion"/>
  </si>
  <si>
    <t>원무관리
(Hospital Administration Management)</t>
    <phoneticPr fontId="6" type="noConversion"/>
  </si>
  <si>
    <t>병원코디네이터실무
(Hospital Coordinator Practice)</t>
    <phoneticPr fontId="6" type="noConversion"/>
  </si>
  <si>
    <t>의료시설 식품위생관리
(Food Safety Management of Medical Facilities)</t>
    <phoneticPr fontId="6" type="noConversion"/>
  </si>
  <si>
    <t>현장실습
( Job Training Courses)</t>
    <phoneticPr fontId="6" type="noConversion"/>
  </si>
  <si>
    <t>보건의료정보관리
(Health and Medical Information Management)</t>
    <phoneticPr fontId="6" type="noConversion"/>
  </si>
  <si>
    <t>고객서비스관리
(Patient Service Management)</t>
    <phoneticPr fontId="6" type="noConversion"/>
  </si>
  <si>
    <t>병원마케팅관리
(Hospital Marketing Management)</t>
    <phoneticPr fontId="6" type="noConversion"/>
  </si>
  <si>
    <t>의료시설 환경위생교육
(Environmental Health Education of Medical Facilities)</t>
    <phoneticPr fontId="6" type="noConversion"/>
  </si>
  <si>
    <t>보건프로그램개발 및 평가
(Health Program Development and Evaluation)</t>
    <phoneticPr fontId="6" type="noConversion"/>
  </si>
  <si>
    <t>메디컬실무(현장실습대체교과)
(Medical Practice)</t>
    <phoneticPr fontId="6" type="noConversion"/>
  </si>
  <si>
    <t>교과목명(영문명)</t>
    <phoneticPr fontId="6" type="noConversion"/>
  </si>
  <si>
    <t>학과명(전공명/과정명) : 보건의료행정학과</t>
    <phoneticPr fontId="6" type="noConversion"/>
  </si>
  <si>
    <t>메디컬실무
(Medical Practice)</t>
    <phoneticPr fontId="6" type="noConversion"/>
  </si>
  <si>
    <t>해부생리학
(Anatomy Physiology)</t>
    <phoneticPr fontId="6" type="noConversion"/>
  </si>
  <si>
    <t>선택</t>
    <phoneticPr fontId="6" type="noConversion"/>
  </si>
  <si>
    <t>필수</t>
    <phoneticPr fontId="6" type="noConversion"/>
  </si>
  <si>
    <t>대학생활과 진로탐색
(College Life and Career search)</t>
    <phoneticPr fontId="6" type="noConversion"/>
  </si>
  <si>
    <t>취업·창업준비실무
(Employment &amp; Foundation Practice)</t>
    <phoneticPr fontId="6" type="noConversion"/>
  </si>
  <si>
    <t>고객상담관리
(Patient Consultation Management)</t>
    <phoneticPr fontId="6" type="noConversion"/>
  </si>
  <si>
    <t>교양 C과목</t>
    <phoneticPr fontId="6" type="noConversion"/>
  </si>
  <si>
    <t>교양 D과목</t>
    <phoneticPr fontId="6" type="noConversion"/>
  </si>
  <si>
    <t>대인관계 능력
(Utilization and Understanding of Human Psychology)</t>
    <phoneticPr fontId="6" type="noConversion"/>
  </si>
  <si>
    <t>보건의료법규
(Health and Medical Law)</t>
    <phoneticPr fontId="6" type="noConversion"/>
  </si>
  <si>
    <t>병원예약관리
(Hospital Reservation Management))</t>
    <phoneticPr fontId="6" type="noConversion"/>
  </si>
  <si>
    <t>학과명(전공명/과정명) : 보건의료행정학과</t>
    <phoneticPr fontId="6" type="noConversion"/>
  </si>
  <si>
    <t>인재양성유형명 : 병원코디네이터/병원행정유형</t>
    <phoneticPr fontId="6" type="noConversion"/>
  </si>
  <si>
    <t>2019~2020 교육과정</t>
    <phoneticPr fontId="6" type="noConversion"/>
  </si>
  <si>
    <t>교과목
코드</t>
    <phoneticPr fontId="6" type="noConversion"/>
  </si>
  <si>
    <t>교과목명
(영문명)</t>
    <phoneticPr fontId="6" type="noConversion"/>
  </si>
  <si>
    <t>학습
모듈
3)</t>
    <phoneticPr fontId="6" type="noConversion"/>
  </si>
  <si>
    <t>대학생활과 진로탐색
(College Life and Career Search)</t>
    <phoneticPr fontId="6" type="noConversion"/>
  </si>
  <si>
    <t>X</t>
    <phoneticPr fontId="6" type="noConversion"/>
  </si>
  <si>
    <t>의사소통능력
(Understanding of Communication)</t>
    <phoneticPr fontId="6" type="noConversion"/>
  </si>
  <si>
    <t>소계</t>
    <phoneticPr fontId="6" type="noConversion"/>
  </si>
  <si>
    <t>고객응대관리
(Patient Contact Administration)</t>
    <phoneticPr fontId="6" type="noConversion"/>
  </si>
  <si>
    <t>병원행정선택</t>
    <phoneticPr fontId="6" type="noConversion"/>
  </si>
  <si>
    <t>의료시설 식품위생관리
(Food Safety Management of Medical Facilities)</t>
    <phoneticPr fontId="6" type="noConversion"/>
  </si>
  <si>
    <t>취업/창업</t>
    <phoneticPr fontId="6" type="noConversion"/>
  </si>
  <si>
    <t xml:space="preserve">현장실습
(Job Training Courses) </t>
    <phoneticPr fontId="6" type="noConversion"/>
  </si>
  <si>
    <t>보건의료정보관리
(Health and Medical Information Management)</t>
    <phoneticPr fontId="6" type="noConversion"/>
  </si>
  <si>
    <t>병원 예약관리
(Hospital Reservation Management)</t>
    <phoneticPr fontId="6" type="noConversion"/>
  </si>
  <si>
    <t>메디컬실무
(Medical Practice)</t>
    <phoneticPr fontId="6" type="noConversion"/>
  </si>
  <si>
    <t>사고예방관리
(Accident Prevention Management)</t>
    <phoneticPr fontId="6" type="noConversion"/>
  </si>
  <si>
    <t>보건의료실무실습
(Health and Medical
Executive  Practice)</t>
    <phoneticPr fontId="6" type="noConversion"/>
  </si>
  <si>
    <t>과목폐지</t>
    <phoneticPr fontId="6" type="noConversion"/>
  </si>
  <si>
    <t>과목신설
(사고예방관리)</t>
    <phoneticPr fontId="6" type="noConversion"/>
  </si>
  <si>
    <t>개설학기변경</t>
    <phoneticPr fontId="6" type="noConversion"/>
  </si>
  <si>
    <t>과목신설</t>
    <phoneticPr fontId="6" type="noConversion"/>
  </si>
  <si>
    <t>선택∙필수변경</t>
    <phoneticPr fontId="6" type="noConversion"/>
  </si>
  <si>
    <t>과목폐지
(보건교육학)</t>
    <phoneticPr fontId="6" type="noConversion"/>
  </si>
  <si>
    <t>과목신설
(기술능력)
과목폐지
(대인관계 능력)</t>
    <phoneticPr fontId="6" type="noConversion"/>
  </si>
  <si>
    <t>과목신설
(병원예약관리)
과목폐지
(보건프로그램개발 및 평가)</t>
    <phoneticPr fontId="6" type="noConversion"/>
  </si>
  <si>
    <t>의사소통 능력
(Understanding of Communication)</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</si>
</sst>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rgb="FF000000"/>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rgb="FF000000"/>
      <name val="돋움"/>
      <family val="3"/>
      <charset val="129"/>
    </font>
    <font>
      <sz val="8"/>
      <name val="돋움"/>
      <family val="3"/>
      <charset val="129"/>
    </font>
    <font>
      <sz val="9"/>
      <color rgb="FF000000"/>
      <name val="맑은 고딕"/>
      <family val="3"/>
      <charset val="129"/>
      <scheme val="minor"/>
    </font>
    <font>
      <b/>
      <sz val="9"/>
      <color rgb="FF000000"/>
      <name val="맑은 고딕"/>
      <family val="3"/>
      <charset val="129"/>
      <scheme val="minor"/>
    </font>
    <font>
      <sz val="11"/>
      <name val="돋움"/>
      <family val="3"/>
      <charset val="129"/>
    </font>
    <font>
      <sz val="8"/>
      <name val="맑은 고딕"/>
      <family val="2"/>
      <charset val="129"/>
      <scheme val="minor"/>
    </font>
    <font>
      <b/>
      <sz val="7"/>
      <color indexed="8"/>
      <name val="맑은 고딕"/>
      <family val="3"/>
      <charset val="129"/>
      <scheme val="major"/>
    </font>
    <font>
      <sz val="9"/>
      <color indexed="8"/>
      <name val="맑은 고딕"/>
      <family val="3"/>
      <charset val="129"/>
      <scheme val="major"/>
    </font>
    <font>
      <sz val="9"/>
      <name val="맑은 고딕"/>
      <family val="3"/>
      <charset val="129"/>
      <scheme val="major"/>
    </font>
    <font>
      <b/>
      <sz val="9"/>
      <color indexed="8"/>
      <name val="맑은 고딕"/>
      <family val="3"/>
      <charset val="129"/>
      <scheme val="major"/>
    </font>
    <font>
      <sz val="9"/>
      <color rgb="FF0000FF"/>
      <name val="맑은 고딕"/>
      <family val="3"/>
      <charset val="129"/>
      <scheme val="major"/>
    </font>
    <font>
      <sz val="10"/>
      <color rgb="FF000000"/>
      <name val="맑은 고딕"/>
      <family val="3"/>
      <charset val="129"/>
      <scheme val="minor"/>
    </font>
    <font>
      <b/>
      <sz val="10"/>
      <color rgb="FF000000"/>
      <name val="맑은 고딕"/>
      <family val="3"/>
      <charset val="129"/>
      <scheme val="minor"/>
    </font>
    <font>
      <sz val="12"/>
      <color rgb="FFFF0000"/>
      <name val="맑은 고딕"/>
      <family val="3"/>
      <charset val="129"/>
      <scheme val="minor"/>
    </font>
    <font>
      <b/>
      <sz val="10"/>
      <color rgb="FF0000FF"/>
      <name val="맑은 고딕"/>
      <family val="3"/>
      <charset val="129"/>
      <scheme val="minor"/>
    </font>
    <font>
      <sz val="10"/>
      <color theme="1"/>
      <name val="맑은 고딕"/>
      <family val="3"/>
      <charset val="129"/>
      <scheme val="minor"/>
    </font>
    <font>
      <sz val="10"/>
      <color indexed="8"/>
      <name val="맑은 고딕"/>
      <family val="3"/>
      <charset val="129"/>
      <scheme val="minor"/>
    </font>
    <font>
      <sz val="10"/>
      <name val="맑은 고딕"/>
      <family val="3"/>
      <charset val="129"/>
      <scheme val="minor"/>
    </font>
    <font>
      <b/>
      <sz val="11"/>
      <color rgb="FFFF0000"/>
      <name val="맑은 고딕"/>
      <family val="3"/>
      <charset val="129"/>
      <scheme val="minor"/>
    </font>
    <font>
      <b/>
      <sz val="10"/>
      <color rgb="FFFF0000"/>
      <name val="맑은 고딕"/>
      <family val="3"/>
      <charset val="129"/>
      <scheme val="minor"/>
    </font>
    <font>
      <b/>
      <sz val="10"/>
      <color theme="1"/>
      <name val="맑은 고딕"/>
      <family val="3"/>
      <charset val="129"/>
      <scheme val="minor"/>
    </font>
    <font>
      <b/>
      <sz val="9"/>
      <name val="맑은 고딕"/>
      <family val="3"/>
      <charset val="129"/>
      <scheme val="major"/>
    </font>
    <font>
      <sz val="8"/>
      <color indexed="8"/>
      <name val="맑은 고딕"/>
      <family val="3"/>
      <charset val="129"/>
      <scheme val="minor"/>
    </font>
    <font>
      <b/>
      <sz val="8"/>
      <color indexed="8"/>
      <name val="맑은 고딕"/>
      <family val="3"/>
      <charset val="129"/>
      <scheme val="major"/>
    </font>
    <font>
      <sz val="10"/>
      <color rgb="FF0000FF"/>
      <name val="맑은 고딕"/>
      <family val="3"/>
      <charset val="129"/>
      <scheme val="minor"/>
    </font>
    <font>
      <sz val="10"/>
      <color rgb="FFFF0000"/>
      <name val="맑은 고딕"/>
      <family val="3"/>
      <charset val="129"/>
      <scheme val="minor"/>
    </font>
    <font>
      <sz val="9"/>
      <color rgb="FFFF0000"/>
      <name val="맑은 고딕"/>
      <family val="3"/>
      <charset val="129"/>
      <scheme val="minor"/>
    </font>
    <font>
      <b/>
      <sz val="12"/>
      <color rgb="FFFF0000"/>
      <name val="맑은 고딕"/>
      <family val="3"/>
      <charset val="129"/>
      <scheme val="minor"/>
    </font>
    <font>
      <sz val="9"/>
      <color theme="1"/>
      <name val="맑은 고딕"/>
      <family val="3"/>
      <charset val="129"/>
      <scheme val="minor"/>
    </font>
    <font>
      <b/>
      <sz val="8"/>
      <name val="맑은 고딕"/>
      <family val="3"/>
      <charset val="129"/>
      <scheme val="major"/>
    </font>
    <font>
      <b/>
      <sz val="7"/>
      <name val="맑은 고딕"/>
      <family val="3"/>
      <charset val="129"/>
      <scheme val="major"/>
    </font>
    <font>
      <sz val="10"/>
      <name val="맑은 고딕"/>
      <family val="3"/>
      <charset val="129"/>
      <scheme val="major"/>
    </font>
    <font>
      <sz val="11"/>
      <name val="맑은 고딕"/>
      <family val="3"/>
      <charset val="129"/>
      <scheme val="minor"/>
    </font>
    <font>
      <b/>
      <sz val="10"/>
      <name val="맑은 고딕"/>
      <family val="3"/>
      <charset val="129"/>
      <scheme val="minor"/>
    </font>
    <font>
      <sz val="9"/>
      <name val="맑은 고딕"/>
      <family val="3"/>
      <charset val="129"/>
      <scheme val="minor"/>
    </font>
    <font>
      <b/>
      <sz val="14"/>
      <name val="맑은 고딕"/>
      <family val="3"/>
      <charset val="129"/>
      <scheme val="minor"/>
    </font>
    <font>
      <b/>
      <sz val="12"/>
      <name val="맑은 고딕"/>
      <family val="3"/>
      <charset val="129"/>
      <scheme val="minor"/>
    </font>
    <font>
      <sz val="12"/>
      <name val="맑은 고딕"/>
      <family val="3"/>
      <charset val="129"/>
      <scheme val="minor"/>
    </font>
  </fonts>
  <fills count="7">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
      <patternFill patternType="solid">
        <fgColor indexed="65"/>
        <bgColor theme="3" tint="0.59996337778862885"/>
      </patternFill>
    </fill>
    <fill>
      <patternFill patternType="solid">
        <fgColor theme="0"/>
        <bgColor indexed="64"/>
      </patternFill>
    </fill>
    <fill>
      <patternFill patternType="solid">
        <fgColor theme="9" tint="0.79998168889431442"/>
        <bgColor indexed="64"/>
      </patternFill>
    </fill>
  </fills>
  <borders count="87">
    <border>
      <left/>
      <right/>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bottom/>
      <diagonal/>
    </border>
    <border>
      <left style="dashed">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dashed">
        <color indexed="64"/>
      </right>
      <top/>
      <bottom style="dashed">
        <color indexed="64"/>
      </bottom>
      <diagonal/>
    </border>
    <border>
      <left style="medium">
        <color indexed="64"/>
      </left>
      <right style="dashed">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style="medium">
        <color indexed="64"/>
      </left>
      <right/>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diagonal/>
    </border>
    <border>
      <left style="dashed">
        <color indexed="64"/>
      </left>
      <right style="dashed">
        <color indexed="64"/>
      </right>
      <top style="medium">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medium">
        <color indexed="64"/>
      </top>
      <bottom/>
      <diagonal/>
    </border>
    <border>
      <left style="dashed">
        <color indexed="64"/>
      </left>
      <right/>
      <top/>
      <bottom/>
      <diagonal/>
    </border>
    <border>
      <left style="dashed">
        <color indexed="64"/>
      </left>
      <right style="dashed">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style="hair">
        <color indexed="64"/>
      </top>
      <bottom style="dashed">
        <color indexed="64"/>
      </bottom>
      <diagonal/>
    </border>
    <border>
      <left style="dotted">
        <color indexed="64"/>
      </left>
      <right style="dotted">
        <color indexed="64"/>
      </right>
      <top style="dotted">
        <color indexed="64"/>
      </top>
      <bottom/>
      <diagonal/>
    </border>
    <border>
      <left style="dashed">
        <color indexed="64"/>
      </left>
      <right/>
      <top style="hair">
        <color indexed="64"/>
      </top>
      <bottom style="dashed">
        <color indexed="64"/>
      </bottom>
      <diagonal/>
    </border>
    <border>
      <left style="dotted">
        <color indexed="64"/>
      </left>
      <right style="dashed">
        <color indexed="64"/>
      </right>
      <top style="dotted">
        <color indexed="64"/>
      </top>
      <bottom style="dotted">
        <color indexed="64"/>
      </bottom>
      <diagonal/>
    </border>
    <border>
      <left style="dotted">
        <color indexed="64"/>
      </left>
      <right style="medium">
        <color indexed="64"/>
      </right>
      <top style="dashed">
        <color indexed="64"/>
      </top>
      <bottom style="dashed">
        <color indexed="64"/>
      </bottom>
      <diagonal/>
    </border>
    <border>
      <left/>
      <right style="dashed">
        <color indexed="64"/>
      </right>
      <top style="dotted">
        <color indexed="64"/>
      </top>
      <bottom style="dashed">
        <color indexed="64"/>
      </bottom>
      <diagonal/>
    </border>
    <border>
      <left/>
      <right style="dotted">
        <color indexed="64"/>
      </right>
      <top style="dashed">
        <color indexed="64"/>
      </top>
      <bottom style="dashed">
        <color indexed="64"/>
      </bottom>
      <diagonal/>
    </border>
    <border>
      <left style="dashed">
        <color indexed="64"/>
      </left>
      <right style="dotted">
        <color indexed="64"/>
      </right>
      <top/>
      <bottom/>
      <diagonal/>
    </border>
    <border>
      <left style="dashed">
        <color indexed="64"/>
      </left>
      <right style="dotted">
        <color indexed="64"/>
      </right>
      <top/>
      <bottom style="dashed">
        <color indexed="64"/>
      </bottom>
      <diagonal/>
    </border>
    <border>
      <left style="dashed">
        <color indexed="64"/>
      </left>
      <right style="dashed">
        <color indexed="64"/>
      </right>
      <top style="dashed">
        <color indexed="64"/>
      </top>
      <bottom style="dotted">
        <color indexed="64"/>
      </bottom>
      <diagonal/>
    </border>
    <border>
      <left style="dotted">
        <color indexed="64"/>
      </left>
      <right style="dashed">
        <color indexed="64"/>
      </right>
      <top style="dashed">
        <color indexed="64"/>
      </top>
      <bottom style="dotted">
        <color indexed="64"/>
      </bottom>
      <diagonal/>
    </border>
    <border>
      <left style="dashed">
        <color indexed="64"/>
      </left>
      <right style="dotted">
        <color indexed="64"/>
      </right>
      <top style="dashed">
        <color indexed="64"/>
      </top>
      <bottom style="dotted">
        <color indexed="64"/>
      </bottom>
      <diagonal/>
    </border>
    <border>
      <left/>
      <right style="dotted">
        <color indexed="64"/>
      </right>
      <top style="dotted">
        <color indexed="64"/>
      </top>
      <bottom style="dotted">
        <color indexed="64"/>
      </bottom>
      <diagonal/>
    </border>
    <border>
      <left style="dashed">
        <color indexed="64"/>
      </left>
      <right style="dashed">
        <color indexed="64"/>
      </right>
      <top style="dotted">
        <color indexed="64"/>
      </top>
      <bottom/>
      <diagonal/>
    </border>
    <border>
      <left style="dashed">
        <color indexed="64"/>
      </left>
      <right style="medium">
        <color indexed="64"/>
      </right>
      <top style="dotted">
        <color indexed="64"/>
      </top>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ashed">
        <color indexed="64"/>
      </left>
      <right/>
      <top style="dotted">
        <color indexed="64"/>
      </top>
      <bottom style="dotted">
        <color indexed="64"/>
      </bottom>
      <diagonal/>
    </border>
    <border>
      <left/>
      <right style="dashed">
        <color indexed="64"/>
      </right>
      <top style="dotted">
        <color indexed="64"/>
      </top>
      <bottom style="dotted">
        <color indexed="64"/>
      </bottom>
      <diagonal/>
    </border>
    <border>
      <left style="dotted">
        <color indexed="64"/>
      </left>
      <right style="dash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ashed">
        <color indexed="64"/>
      </left>
      <right style="medium">
        <color indexed="64"/>
      </right>
      <top/>
      <bottom style="dotted">
        <color indexed="64"/>
      </bottom>
      <diagonal/>
    </border>
    <border>
      <left style="dotted">
        <color indexed="64"/>
      </left>
      <right/>
      <top/>
      <bottom style="dashed">
        <color indexed="64"/>
      </bottom>
      <diagonal/>
    </border>
    <border>
      <left style="dotted">
        <color indexed="64"/>
      </left>
      <right style="dashed">
        <color indexed="64"/>
      </right>
      <top/>
      <bottom style="dashed">
        <color indexed="64"/>
      </bottom>
      <diagonal/>
    </border>
    <border>
      <left style="medium">
        <color indexed="64"/>
      </left>
      <right style="dashed">
        <color indexed="64"/>
      </right>
      <top style="medium">
        <color indexed="64"/>
      </top>
      <bottom style="dotted">
        <color indexed="64"/>
      </bottom>
      <diagonal/>
    </border>
    <border>
      <left style="dash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dotted">
        <color indexed="64"/>
      </left>
      <right style="dashed">
        <color indexed="64"/>
      </right>
      <top/>
      <bottom style="dotted">
        <color indexed="64"/>
      </bottom>
      <diagonal/>
    </border>
    <border>
      <left style="dashed">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style="dashed">
        <color indexed="64"/>
      </left>
      <right style="dotted">
        <color indexed="64"/>
      </right>
      <top style="dotted">
        <color indexed="64"/>
      </top>
      <bottom style="dotted">
        <color indexed="64"/>
      </bottom>
      <diagonal/>
    </border>
    <border>
      <left/>
      <right style="medium">
        <color indexed="64"/>
      </right>
      <top style="medium">
        <color indexed="64"/>
      </top>
      <bottom/>
      <diagonal/>
    </border>
    <border>
      <left/>
      <right style="medium">
        <color indexed="64"/>
      </right>
      <top/>
      <bottom style="dotted">
        <color indexed="64"/>
      </bottom>
      <diagonal/>
    </border>
    <border>
      <left style="dotted">
        <color indexed="64"/>
      </left>
      <right style="medium">
        <color indexed="64"/>
      </right>
      <top style="dashed">
        <color indexed="64"/>
      </top>
      <bottom/>
      <diagonal/>
    </border>
    <border>
      <left style="dotted">
        <color indexed="64"/>
      </left>
      <right style="medium">
        <color indexed="64"/>
      </right>
      <top/>
      <bottom style="dashed">
        <color indexed="64"/>
      </bottom>
      <diagonal/>
    </border>
  </borders>
  <cellStyleXfs count="10">
    <xf numFmtId="0" fontId="0" fillId="0" borderId="0"/>
    <xf numFmtId="0" fontId="5" fillId="0" borderId="0"/>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2" fillId="0" borderId="0">
      <alignment vertical="center"/>
    </xf>
    <xf numFmtId="0" fontId="1" fillId="0" borderId="0">
      <alignment vertical="center"/>
    </xf>
  </cellStyleXfs>
  <cellXfs count="595">
    <xf numFmtId="0" fontId="0" fillId="0" borderId="0" xfId="0"/>
    <xf numFmtId="0" fontId="7" fillId="0" borderId="0" xfId="0" applyFont="1" applyFill="1" applyAlignment="1">
      <alignment vertical="center"/>
    </xf>
    <xf numFmtId="0" fontId="7" fillId="0" borderId="0" xfId="0" applyFont="1" applyFill="1" applyBorder="1" applyAlignment="1">
      <alignment horizontal="center" vertical="center" wrapText="1"/>
    </xf>
    <xf numFmtId="0" fontId="2" fillId="0" borderId="0" xfId="8">
      <alignment vertical="center"/>
    </xf>
    <xf numFmtId="0" fontId="8" fillId="0" borderId="0" xfId="0" applyFont="1" applyFill="1" applyBorder="1" applyAlignment="1">
      <alignment horizontal="left" vertical="center"/>
    </xf>
    <xf numFmtId="0" fontId="11" fillId="0" borderId="21" xfId="2" applyFont="1" applyFill="1" applyBorder="1" applyAlignment="1">
      <alignment vertical="center"/>
    </xf>
    <xf numFmtId="0" fontId="12" fillId="0" borderId="5" xfId="4" applyFont="1" applyBorder="1" applyAlignment="1">
      <alignment horizontal="center" vertical="center" shrinkToFit="1"/>
    </xf>
    <xf numFmtId="0" fontId="12" fillId="0" borderId="10" xfId="5" applyFont="1" applyBorder="1" applyAlignment="1">
      <alignment horizontal="center" vertical="center"/>
    </xf>
    <xf numFmtId="0" fontId="14" fillId="0" borderId="10" xfId="5" applyFont="1" applyBorder="1" applyAlignment="1">
      <alignment horizontal="center" vertical="center"/>
    </xf>
    <xf numFmtId="0" fontId="14" fillId="6" borderId="10" xfId="5" applyFont="1" applyFill="1" applyBorder="1" applyAlignment="1">
      <alignment horizontal="center" vertical="center"/>
    </xf>
    <xf numFmtId="0" fontId="14" fillId="6" borderId="15" xfId="5" applyFont="1" applyFill="1" applyBorder="1" applyAlignment="1">
      <alignment horizontal="center" vertical="center"/>
    </xf>
    <xf numFmtId="0" fontId="16" fillId="0" borderId="5"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10" xfId="0" applyFont="1" applyFill="1" applyBorder="1" applyAlignment="1">
      <alignment vertical="center"/>
    </xf>
    <xf numFmtId="0" fontId="16" fillId="0" borderId="10" xfId="0" applyFont="1" applyFill="1" applyBorder="1" applyAlignment="1">
      <alignment horizontal="center" vertical="center" wrapText="1"/>
    </xf>
    <xf numFmtId="0" fontId="17" fillId="2" borderId="13" xfId="0" applyFont="1" applyFill="1" applyBorder="1" applyAlignment="1">
      <alignment vertical="center" wrapText="1"/>
    </xf>
    <xf numFmtId="0" fontId="17" fillId="2" borderId="1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20" fillId="4" borderId="5" xfId="0" applyFont="1" applyFill="1" applyBorder="1" applyAlignment="1">
      <alignment horizontal="center" vertical="center" wrapText="1"/>
    </xf>
    <xf numFmtId="0" fontId="17" fillId="2" borderId="5" xfId="0" applyFont="1" applyFill="1" applyBorder="1" applyAlignment="1">
      <alignment vertical="center" wrapText="1"/>
    </xf>
    <xf numFmtId="0" fontId="21" fillId="0" borderId="5" xfId="6" applyFont="1" applyFill="1" applyBorder="1" applyAlignment="1">
      <alignment horizontal="left" vertical="center" wrapText="1"/>
    </xf>
    <xf numFmtId="0" fontId="21" fillId="0"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7"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2" fillId="0" borderId="5" xfId="6" applyFont="1" applyBorder="1" applyAlignment="1">
      <alignment horizontal="center" vertical="center"/>
    </xf>
    <xf numFmtId="0" fontId="22" fillId="0" borderId="7" xfId="6" applyFont="1" applyBorder="1" applyAlignment="1">
      <alignment horizontal="center" vertical="center"/>
    </xf>
    <xf numFmtId="0" fontId="22" fillId="0" borderId="6" xfId="6" applyFont="1" applyBorder="1" applyAlignment="1">
      <alignment horizontal="center" vertical="center"/>
    </xf>
    <xf numFmtId="0" fontId="20" fillId="4" borderId="17" xfId="0" applyFont="1" applyFill="1" applyBorder="1" applyAlignment="1">
      <alignment horizontal="left" vertical="center"/>
    </xf>
    <xf numFmtId="0" fontId="20" fillId="4" borderId="17" xfId="0" applyFont="1" applyFill="1" applyBorder="1" applyAlignment="1">
      <alignment horizontal="center" vertical="center"/>
    </xf>
    <xf numFmtId="0" fontId="16" fillId="0" borderId="17" xfId="0" applyFont="1" applyFill="1" applyBorder="1" applyAlignment="1">
      <alignment horizontal="center" vertical="center" wrapText="1"/>
    </xf>
    <xf numFmtId="0" fontId="20" fillId="4" borderId="5" xfId="0" applyFont="1" applyFill="1" applyBorder="1" applyAlignment="1">
      <alignment horizontal="left" vertical="center"/>
    </xf>
    <xf numFmtId="0" fontId="20" fillId="4" borderId="5" xfId="0" applyFont="1" applyFill="1" applyBorder="1" applyAlignment="1">
      <alignment horizontal="center" vertical="center"/>
    </xf>
    <xf numFmtId="0" fontId="22" fillId="0" borderId="10" xfId="6" applyFont="1" applyBorder="1" applyAlignment="1">
      <alignment horizontal="center" vertical="center"/>
    </xf>
    <xf numFmtId="0" fontId="17" fillId="0" borderId="5" xfId="0" applyFont="1" applyFill="1" applyBorder="1" applyAlignment="1">
      <alignment vertical="center" wrapText="1"/>
    </xf>
    <xf numFmtId="0" fontId="21" fillId="5" borderId="5" xfId="6" applyFont="1" applyFill="1" applyBorder="1" applyAlignment="1">
      <alignment horizontal="left" vertical="center" wrapText="1"/>
    </xf>
    <xf numFmtId="0" fontId="21" fillId="5" borderId="5" xfId="6" applyFont="1" applyFill="1" applyBorder="1" applyAlignment="1">
      <alignment horizontal="center" vertical="center" wrapText="1"/>
    </xf>
    <xf numFmtId="0" fontId="22" fillId="0" borderId="20" xfId="6" applyFont="1" applyBorder="1" applyAlignment="1">
      <alignment horizontal="center" vertical="center"/>
    </xf>
    <xf numFmtId="0" fontId="22" fillId="0" borderId="17" xfId="6" applyFont="1" applyBorder="1" applyAlignment="1">
      <alignment horizontal="center" vertical="center"/>
    </xf>
    <xf numFmtId="0" fontId="21" fillId="0" borderId="17" xfId="6" applyFont="1" applyFill="1" applyBorder="1" applyAlignment="1">
      <alignment horizontal="center" vertical="center" wrapText="1"/>
    </xf>
    <xf numFmtId="0" fontId="21" fillId="0" borderId="18" xfId="6" applyFont="1" applyFill="1" applyBorder="1" applyAlignment="1">
      <alignment horizontal="center" vertical="center" wrapText="1"/>
    </xf>
    <xf numFmtId="0" fontId="23" fillId="0" borderId="0" xfId="8" applyFont="1">
      <alignment vertical="center"/>
    </xf>
    <xf numFmtId="0" fontId="22" fillId="0" borderId="19" xfId="6" applyFont="1" applyBorder="1" applyAlignment="1">
      <alignment horizontal="center" vertical="center"/>
    </xf>
    <xf numFmtId="0" fontId="22" fillId="0" borderId="18" xfId="6" applyFont="1" applyBorder="1" applyAlignment="1">
      <alignment horizontal="center" vertical="center"/>
    </xf>
    <xf numFmtId="0" fontId="17" fillId="2" borderId="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2" fillId="0" borderId="5" xfId="4" applyFont="1" applyBorder="1" applyAlignment="1">
      <alignment horizontal="center" vertical="center"/>
    </xf>
    <xf numFmtId="0" fontId="8" fillId="0" borderId="0" xfId="0" applyFont="1" applyFill="1" applyBorder="1" applyAlignment="1">
      <alignment horizontal="left" vertical="center"/>
    </xf>
    <xf numFmtId="0" fontId="12" fillId="6" borderId="13" xfId="4" applyFont="1" applyFill="1" applyBorder="1" applyAlignment="1">
      <alignment horizontal="center" vertical="center"/>
    </xf>
    <xf numFmtId="0" fontId="20" fillId="3" borderId="25"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6" fillId="0" borderId="9" xfId="0" applyFont="1" applyFill="1" applyBorder="1" applyAlignment="1">
      <alignment vertical="center"/>
    </xf>
    <xf numFmtId="0" fontId="16" fillId="0" borderId="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21" fillId="0" borderId="9" xfId="6" applyFont="1" applyFill="1" applyBorder="1" applyAlignment="1">
      <alignment horizontal="center" vertical="center" wrapText="1"/>
    </xf>
    <xf numFmtId="0" fontId="21" fillId="0" borderId="40" xfId="6" applyFont="1" applyFill="1" applyBorder="1" applyAlignment="1">
      <alignment horizontal="center" vertical="center" wrapText="1"/>
    </xf>
    <xf numFmtId="0" fontId="22" fillId="0" borderId="9" xfId="6" applyFont="1" applyBorder="1" applyAlignment="1">
      <alignment horizontal="center" vertical="center"/>
    </xf>
    <xf numFmtId="0" fontId="24" fillId="0" borderId="5" xfId="6" applyFont="1" applyFill="1" applyBorder="1" applyAlignment="1">
      <alignment horizontal="left" vertical="center" wrapText="1"/>
    </xf>
    <xf numFmtId="0" fontId="22" fillId="0" borderId="5" xfId="6" applyFont="1" applyFill="1" applyBorder="1" applyAlignment="1">
      <alignment horizontal="left" vertical="center" wrapText="1"/>
    </xf>
    <xf numFmtId="0" fontId="22" fillId="0" borderId="5" xfId="0" applyFont="1" applyFill="1" applyBorder="1" applyAlignment="1">
      <alignment horizontal="left" vertical="center" wrapText="1"/>
    </xf>
    <xf numFmtId="0" fontId="20" fillId="4" borderId="5" xfId="0" quotePrefix="1" applyFont="1" applyFill="1" applyBorder="1" applyAlignment="1">
      <alignment horizontal="center" vertical="center"/>
    </xf>
    <xf numFmtId="0" fontId="17" fillId="2" borderId="41"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9" xfId="0" applyFont="1" applyFill="1" applyBorder="1" applyAlignment="1">
      <alignment vertical="center" wrapText="1"/>
    </xf>
    <xf numFmtId="0" fontId="20" fillId="0" borderId="3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21" fillId="0" borderId="31" xfId="6" applyFont="1" applyFill="1" applyBorder="1" applyAlignment="1">
      <alignment horizontal="center" vertical="center" wrapText="1"/>
    </xf>
    <xf numFmtId="0" fontId="22" fillId="0" borderId="31" xfId="6" applyFont="1" applyBorder="1" applyAlignment="1">
      <alignment horizontal="center" vertical="center"/>
    </xf>
    <xf numFmtId="0" fontId="22" fillId="0" borderId="33" xfId="6" applyFont="1" applyBorder="1" applyAlignment="1">
      <alignment horizontal="center" vertical="center"/>
    </xf>
    <xf numFmtId="0" fontId="17" fillId="0" borderId="18" xfId="0" applyFont="1" applyFill="1" applyBorder="1" applyAlignment="1">
      <alignment horizontal="center" vertical="center" wrapText="1"/>
    </xf>
    <xf numFmtId="0" fontId="14" fillId="6" borderId="5" xfId="4" applyFont="1" applyFill="1" applyBorder="1" applyAlignment="1">
      <alignment horizontal="center" vertical="center"/>
    </xf>
    <xf numFmtId="0" fontId="12" fillId="2" borderId="5" xfId="4" applyFont="1" applyFill="1" applyBorder="1" applyAlignment="1">
      <alignment horizontal="center" vertical="center"/>
    </xf>
    <xf numFmtId="0" fontId="12" fillId="2" borderId="28" xfId="4" applyFont="1" applyFill="1" applyBorder="1" applyAlignment="1">
      <alignment horizontal="center" vertical="center"/>
    </xf>
    <xf numFmtId="0" fontId="13" fillId="2" borderId="10" xfId="4" applyFont="1" applyFill="1" applyBorder="1">
      <alignment vertical="center"/>
    </xf>
    <xf numFmtId="0" fontId="13" fillId="2" borderId="5" xfId="4" applyFont="1" applyFill="1" applyBorder="1" applyAlignment="1">
      <alignment horizontal="center" vertical="center"/>
    </xf>
    <xf numFmtId="0" fontId="26" fillId="6" borderId="10" xfId="4" applyFont="1" applyFill="1" applyBorder="1">
      <alignment vertical="center"/>
    </xf>
    <xf numFmtId="0" fontId="26" fillId="6" borderId="8" xfId="4" applyFont="1" applyFill="1" applyBorder="1">
      <alignment vertical="center"/>
    </xf>
    <xf numFmtId="0" fontId="12" fillId="6" borderId="25" xfId="4" applyFont="1" applyFill="1" applyBorder="1" applyAlignment="1">
      <alignment horizontal="center" vertical="center"/>
    </xf>
    <xf numFmtId="0" fontId="12" fillId="2" borderId="10" xfId="4" applyFont="1" applyFill="1" applyBorder="1" applyAlignment="1">
      <alignment horizontal="center" vertical="center"/>
    </xf>
    <xf numFmtId="0" fontId="13" fillId="2" borderId="10" xfId="4" applyFont="1" applyFill="1" applyBorder="1" applyAlignment="1">
      <alignment horizontal="center" vertical="center"/>
    </xf>
    <xf numFmtId="0" fontId="14" fillId="6" borderId="10" xfId="4" applyFont="1" applyFill="1" applyBorder="1" applyAlignment="1">
      <alignment horizontal="center" vertical="center"/>
    </xf>
    <xf numFmtId="0" fontId="22" fillId="0" borderId="2" xfId="6" applyFont="1" applyBorder="1" applyAlignment="1">
      <alignment horizontal="center" vertical="center"/>
    </xf>
    <xf numFmtId="0" fontId="22" fillId="0" borderId="1" xfId="6" applyFont="1" applyBorder="1" applyAlignment="1">
      <alignment horizontal="center" vertical="center"/>
    </xf>
    <xf numFmtId="0" fontId="21" fillId="0" borderId="1" xfId="6" applyFont="1" applyFill="1" applyBorder="1" applyAlignment="1">
      <alignment horizontal="center" vertical="center" wrapText="1"/>
    </xf>
    <xf numFmtId="0" fontId="27" fillId="0" borderId="5" xfId="6"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8" fillId="0" borderId="0" xfId="2" applyFont="1" applyFill="1" applyBorder="1" applyAlignment="1">
      <alignment horizontal="center" vertical="center"/>
    </xf>
    <xf numFmtId="0" fontId="28" fillId="0" borderId="0" xfId="2"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0" borderId="5" xfId="6" quotePrefix="1" applyFont="1" applyFill="1" applyBorder="1" applyAlignment="1">
      <alignment horizontal="center" vertical="center" shrinkToFit="1"/>
    </xf>
    <xf numFmtId="0" fontId="29" fillId="0" borderId="5" xfId="0" applyFont="1" applyFill="1" applyBorder="1" applyAlignment="1">
      <alignment horizontal="left"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1" fillId="0" borderId="4" xfId="6" applyFont="1" applyFill="1" applyBorder="1" applyAlignment="1">
      <alignment horizontal="center" vertical="center" wrapText="1"/>
    </xf>
    <xf numFmtId="0" fontId="29" fillId="0" borderId="7"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30" fillId="3" borderId="1"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7"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3" borderId="25"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9" fillId="3" borderId="25" xfId="0" applyFont="1" applyFill="1" applyBorder="1" applyAlignment="1">
      <alignment horizontal="left" vertical="center" wrapText="1"/>
    </xf>
    <xf numFmtId="0" fontId="17" fillId="2" borderId="5"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9" fillId="3" borderId="5" xfId="0" applyFont="1" applyFill="1" applyBorder="1" applyAlignment="1">
      <alignment horizontal="center" vertical="center" shrinkToFit="1"/>
    </xf>
    <xf numFmtId="0" fontId="29" fillId="3" borderId="25" xfId="0" applyFont="1" applyFill="1" applyBorder="1" applyAlignment="1">
      <alignment horizontal="center" vertical="center" shrinkToFit="1"/>
    </xf>
    <xf numFmtId="0" fontId="30" fillId="3" borderId="15" xfId="0" applyFont="1" applyFill="1" applyBorder="1" applyAlignment="1">
      <alignment horizontal="center" vertical="center" shrinkToFit="1"/>
    </xf>
    <xf numFmtId="0" fontId="30" fillId="3" borderId="4"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20" fillId="3" borderId="29" xfId="0" applyFont="1" applyFill="1" applyBorder="1" applyAlignment="1">
      <alignment horizontal="left" vertical="center" wrapText="1"/>
    </xf>
    <xf numFmtId="0" fontId="30" fillId="3" borderId="28" xfId="0" applyFont="1" applyFill="1" applyBorder="1" applyAlignment="1">
      <alignment horizontal="center" vertical="center" shrinkToFit="1"/>
    </xf>
    <xf numFmtId="0" fontId="27" fillId="0" borderId="5" xfId="6" applyFont="1" applyFill="1" applyBorder="1" applyAlignment="1">
      <alignment horizontal="center" vertical="center" wrapText="1"/>
    </xf>
    <xf numFmtId="0" fontId="7" fillId="0" borderId="0" xfId="0" applyFont="1" applyFill="1" applyAlignment="1">
      <alignment horizontal="center" vertical="center"/>
    </xf>
    <xf numFmtId="0" fontId="16" fillId="0" borderId="27" xfId="0" applyFont="1" applyFill="1" applyBorder="1" applyAlignment="1">
      <alignment horizontal="center" vertical="center" wrapText="1"/>
    </xf>
    <xf numFmtId="0" fontId="29" fillId="3" borderId="13"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9" fillId="3" borderId="13" xfId="0" applyFont="1" applyFill="1" applyBorder="1" applyAlignment="1">
      <alignment horizontal="center" vertical="center" shrinkToFit="1"/>
    </xf>
    <xf numFmtId="0" fontId="29" fillId="0" borderId="5" xfId="0" applyFont="1" applyFill="1" applyBorder="1" applyAlignment="1">
      <alignment vertical="center"/>
    </xf>
    <xf numFmtId="0" fontId="19" fillId="0" borderId="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9" xfId="0" applyFont="1" applyFill="1" applyBorder="1" applyAlignment="1">
      <alignment vertical="center"/>
    </xf>
    <xf numFmtId="0" fontId="19" fillId="0" borderId="10" xfId="0" applyFont="1" applyFill="1" applyBorder="1" applyAlignment="1">
      <alignment horizontal="center" vertical="center" wrapText="1"/>
    </xf>
    <xf numFmtId="0" fontId="29" fillId="0" borderId="10" xfId="0" applyFont="1" applyFill="1" applyBorder="1" applyAlignment="1">
      <alignment vertical="center"/>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0" fillId="0" borderId="25" xfId="6" quotePrefix="1" applyFont="1" applyFill="1" applyBorder="1" applyAlignment="1">
      <alignment horizontal="center" vertical="center" shrinkToFit="1"/>
    </xf>
    <xf numFmtId="0" fontId="30" fillId="3" borderId="25" xfId="0" applyFont="1" applyFill="1" applyBorder="1" applyAlignment="1">
      <alignment horizontal="center" vertical="center" wrapText="1"/>
    </xf>
    <xf numFmtId="0" fontId="31" fillId="3" borderId="25"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3" borderId="46" xfId="0" applyFont="1" applyFill="1" applyBorder="1" applyAlignment="1">
      <alignment horizontal="left" vertical="center" wrapText="1"/>
    </xf>
    <xf numFmtId="0" fontId="22" fillId="3" borderId="5" xfId="0" applyFont="1" applyFill="1" applyBorder="1" applyAlignment="1">
      <alignment horizontal="center" vertical="center" shrinkToFit="1"/>
    </xf>
    <xf numFmtId="0" fontId="22" fillId="3" borderId="25" xfId="0" applyFont="1" applyFill="1" applyBorder="1" applyAlignment="1">
      <alignment horizontal="left" vertical="center" wrapText="1"/>
    </xf>
    <xf numFmtId="0" fontId="22" fillId="3" borderId="25" xfId="0" applyFont="1" applyFill="1" applyBorder="1" applyAlignment="1">
      <alignment horizontal="center" vertical="center" shrinkToFit="1"/>
    </xf>
    <xf numFmtId="0" fontId="22" fillId="3" borderId="4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3" borderId="25"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3" borderId="5" xfId="0" applyFont="1" applyFill="1" applyBorder="1" applyAlignment="1">
      <alignment horizontal="left" vertical="center" wrapText="1"/>
    </xf>
    <xf numFmtId="0" fontId="22" fillId="0" borderId="25"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3" borderId="48"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3" borderId="49"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50"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3" borderId="27" xfId="0" applyFont="1" applyFill="1" applyBorder="1" applyAlignment="1">
      <alignment horizontal="left" vertical="center" wrapText="1"/>
    </xf>
    <xf numFmtId="0" fontId="22" fillId="3" borderId="52" xfId="0" applyFont="1" applyFill="1" applyBorder="1" applyAlignment="1">
      <alignment horizontal="left" vertical="center" wrapText="1"/>
    </xf>
    <xf numFmtId="0" fontId="22" fillId="3" borderId="53" xfId="0" applyFont="1" applyFill="1" applyBorder="1" applyAlignment="1">
      <alignment horizontal="left" vertical="center" wrapText="1"/>
    </xf>
    <xf numFmtId="0" fontId="22" fillId="3" borderId="56" xfId="0" applyFont="1" applyFill="1" applyBorder="1" applyAlignment="1">
      <alignment horizontal="left" vertical="center" wrapText="1"/>
    </xf>
    <xf numFmtId="0" fontId="22" fillId="3" borderId="57" xfId="0" applyFont="1" applyFill="1" applyBorder="1" applyAlignment="1">
      <alignment horizontal="left" vertical="center" wrapText="1"/>
    </xf>
    <xf numFmtId="0" fontId="22" fillId="3" borderId="59" xfId="0" applyFont="1" applyFill="1" applyBorder="1" applyAlignment="1">
      <alignment horizontal="center" vertical="center" wrapText="1"/>
    </xf>
    <xf numFmtId="0" fontId="22" fillId="3" borderId="58" xfId="0" applyFont="1" applyFill="1" applyBorder="1" applyAlignment="1">
      <alignment horizontal="center" vertical="center" shrinkToFit="1"/>
    </xf>
    <xf numFmtId="0" fontId="22" fillId="0" borderId="46" xfId="0" applyFont="1" applyFill="1" applyBorder="1" applyAlignment="1">
      <alignment vertical="center" wrapText="1"/>
    </xf>
    <xf numFmtId="0" fontId="22" fillId="0" borderId="46" xfId="6" applyFont="1" applyFill="1" applyBorder="1" applyAlignment="1">
      <alignment vertical="center" wrapText="1"/>
    </xf>
    <xf numFmtId="0" fontId="22" fillId="0" borderId="46" xfId="0" applyFont="1" applyBorder="1" applyAlignment="1">
      <alignment vertical="center" wrapText="1"/>
    </xf>
    <xf numFmtId="0" fontId="22" fillId="0" borderId="48" xfId="0" applyFont="1" applyFill="1" applyBorder="1" applyAlignment="1">
      <alignment vertical="center" wrapText="1"/>
    </xf>
    <xf numFmtId="0" fontId="22" fillId="0" borderId="5" xfId="0" applyFont="1" applyFill="1" applyBorder="1" applyAlignment="1">
      <alignment horizontal="center" vertical="center" shrinkToFit="1"/>
    </xf>
    <xf numFmtId="0" fontId="2" fillId="0" borderId="62" xfId="8" applyBorder="1">
      <alignment vertical="center"/>
    </xf>
    <xf numFmtId="0" fontId="2" fillId="0" borderId="0" xfId="8" applyBorder="1">
      <alignment vertical="center"/>
    </xf>
    <xf numFmtId="0" fontId="33" fillId="0" borderId="0" xfId="8" applyFont="1">
      <alignment vertical="center"/>
    </xf>
    <xf numFmtId="0" fontId="12" fillId="0" borderId="0" xfId="4" applyFont="1" applyBorder="1" applyAlignment="1">
      <alignment horizontal="center" vertical="center"/>
    </xf>
    <xf numFmtId="0" fontId="22" fillId="0" borderId="0" xfId="0" applyFont="1" applyFill="1" applyBorder="1" applyAlignment="1">
      <alignment vertical="center" wrapText="1"/>
    </xf>
    <xf numFmtId="0" fontId="22" fillId="3" borderId="0" xfId="0" applyFont="1" applyFill="1" applyBorder="1" applyAlignment="1">
      <alignment horizontal="center" vertical="center" wrapText="1"/>
    </xf>
    <xf numFmtId="0" fontId="22" fillId="0" borderId="0" xfId="6" applyFont="1" applyBorder="1" applyAlignment="1">
      <alignment horizontal="center" vertical="center"/>
    </xf>
    <xf numFmtId="0" fontId="22" fillId="0" borderId="72" xfId="6" applyFont="1" applyBorder="1" applyAlignment="1">
      <alignment horizontal="center" vertical="center"/>
    </xf>
    <xf numFmtId="0" fontId="22" fillId="0" borderId="73" xfId="6" applyFont="1" applyBorder="1" applyAlignment="1">
      <alignment horizontal="center" vertical="center"/>
    </xf>
    <xf numFmtId="0" fontId="22" fillId="0" borderId="74" xfId="6" applyFont="1" applyBorder="1" applyAlignment="1">
      <alignment horizontal="center" vertical="center"/>
    </xf>
    <xf numFmtId="0" fontId="12" fillId="0" borderId="0" xfId="4" applyFont="1" applyBorder="1" applyAlignment="1">
      <alignment horizontal="center" vertical="center"/>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34" fillId="0" borderId="21" xfId="2" applyFont="1" applyFill="1" applyBorder="1" applyAlignment="1">
      <alignment vertical="center"/>
    </xf>
    <xf numFmtId="0" fontId="35" fillId="0" borderId="21" xfId="2" applyFont="1" applyFill="1" applyBorder="1" applyAlignment="1">
      <alignment vertical="center"/>
    </xf>
    <xf numFmtId="0" fontId="26" fillId="0" borderId="21" xfId="2" applyFont="1" applyFill="1" applyBorder="1" applyAlignment="1">
      <alignment vertical="center"/>
    </xf>
    <xf numFmtId="0" fontId="36" fillId="0" borderId="0" xfId="2" applyFont="1" applyFill="1" applyBorder="1" applyAlignment="1">
      <alignment horizontal="center" vertical="center"/>
    </xf>
    <xf numFmtId="0" fontId="13" fillId="6" borderId="13" xfId="4" applyFont="1" applyFill="1" applyBorder="1" applyAlignment="1">
      <alignment horizontal="center" vertical="center"/>
    </xf>
    <xf numFmtId="0" fontId="13" fillId="0" borderId="46" xfId="4" applyFont="1" applyBorder="1" applyAlignment="1">
      <alignment horizontal="center" vertical="center"/>
    </xf>
    <xf numFmtId="0" fontId="13" fillId="0" borderId="46" xfId="4" applyFont="1" applyFill="1" applyBorder="1" applyAlignment="1">
      <alignment horizontal="center" vertical="center"/>
    </xf>
    <xf numFmtId="0" fontId="13" fillId="0" borderId="46" xfId="4" applyFont="1" applyBorder="1" applyAlignment="1">
      <alignment horizontal="center" vertical="center" shrinkToFit="1"/>
    </xf>
    <xf numFmtId="0" fontId="13" fillId="0" borderId="46" xfId="4" applyFont="1" applyBorder="1" applyAlignment="1">
      <alignment horizontal="center" vertical="center" wrapText="1" shrinkToFit="1"/>
    </xf>
    <xf numFmtId="0" fontId="13" fillId="2" borderId="25" xfId="4" applyFont="1" applyFill="1" applyBorder="1" applyAlignment="1">
      <alignment horizontal="center" vertical="center"/>
    </xf>
    <xf numFmtId="0" fontId="13" fillId="0" borderId="30" xfId="4" applyFont="1" applyFill="1" applyBorder="1" applyAlignment="1">
      <alignment horizontal="center" vertical="center"/>
    </xf>
    <xf numFmtId="0" fontId="37" fillId="0" borderId="0" xfId="8" applyFont="1">
      <alignment vertical="center"/>
    </xf>
    <xf numFmtId="0" fontId="37" fillId="0" borderId="70" xfId="8" applyFont="1" applyBorder="1">
      <alignment vertical="center"/>
    </xf>
    <xf numFmtId="0" fontId="37" fillId="0" borderId="71" xfId="8" applyFont="1" applyBorder="1">
      <alignment vertical="center"/>
    </xf>
    <xf numFmtId="0" fontId="26" fillId="6" borderId="5" xfId="4" applyFont="1" applyFill="1" applyBorder="1" applyAlignment="1">
      <alignment horizontal="center" vertical="center"/>
    </xf>
    <xf numFmtId="0" fontId="13" fillId="0" borderId="5" xfId="4" applyFont="1" applyBorder="1" applyAlignment="1">
      <alignment horizontal="center" vertical="center"/>
    </xf>
    <xf numFmtId="0" fontId="13" fillId="0" borderId="5" xfId="4" applyFont="1" applyBorder="1" applyAlignment="1">
      <alignment horizontal="center" vertical="center" shrinkToFit="1"/>
    </xf>
    <xf numFmtId="0" fontId="37" fillId="0" borderId="68" xfId="8" applyFont="1" applyBorder="1">
      <alignment vertical="center"/>
    </xf>
    <xf numFmtId="0" fontId="37" fillId="0" borderId="67" xfId="8" applyFont="1" applyBorder="1">
      <alignment vertical="center"/>
    </xf>
    <xf numFmtId="0" fontId="13" fillId="0" borderId="25" xfId="4" applyFont="1" applyBorder="1" applyAlignment="1">
      <alignment vertical="center"/>
    </xf>
    <xf numFmtId="0" fontId="13" fillId="0" borderId="46" xfId="4" applyFont="1" applyBorder="1" applyAlignment="1">
      <alignment horizontal="center" vertical="center" wrapText="1"/>
    </xf>
    <xf numFmtId="0" fontId="13" fillId="0" borderId="39" xfId="4" applyFont="1" applyFill="1" applyBorder="1" applyAlignment="1">
      <alignment horizontal="center" vertical="center"/>
    </xf>
    <xf numFmtId="0" fontId="13" fillId="0" borderId="24" xfId="4" applyFont="1" applyBorder="1" applyAlignment="1">
      <alignment vertical="center"/>
    </xf>
    <xf numFmtId="0" fontId="13" fillId="0" borderId="10" xfId="5" applyFont="1" applyBorder="1" applyAlignment="1">
      <alignment horizontal="center" vertical="center"/>
    </xf>
    <xf numFmtId="0" fontId="26" fillId="0" borderId="10" xfId="5" applyFont="1" applyBorder="1" applyAlignment="1">
      <alignment horizontal="center" vertical="center"/>
    </xf>
    <xf numFmtId="0" fontId="26" fillId="6" borderId="10" xfId="5" applyFont="1" applyFill="1" applyBorder="1" applyAlignment="1">
      <alignment horizontal="center" vertical="center"/>
    </xf>
    <xf numFmtId="0" fontId="26" fillId="6" borderId="15" xfId="5" applyFont="1" applyFill="1" applyBorder="1" applyAlignment="1">
      <alignment horizontal="center" vertical="center"/>
    </xf>
    <xf numFmtId="0" fontId="17" fillId="0"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2" borderId="1" xfId="0" applyFont="1" applyFill="1" applyBorder="1" applyAlignment="1">
      <alignment vertical="center"/>
    </xf>
    <xf numFmtId="0" fontId="17" fillId="2" borderId="3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6" fillId="2" borderId="5" xfId="0" applyFont="1" applyFill="1" applyBorder="1" applyAlignment="1">
      <alignment vertical="center"/>
    </xf>
    <xf numFmtId="0" fontId="17" fillId="2" borderId="9"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3" fillId="0" borderId="25" xfId="4" applyFont="1" applyBorder="1" applyAlignment="1">
      <alignment horizontal="center" vertical="center" wrapText="1"/>
    </xf>
    <xf numFmtId="0" fontId="13" fillId="0" borderId="24" xfId="4" applyFont="1" applyBorder="1" applyAlignment="1">
      <alignment horizontal="center" vertical="center" wrapText="1"/>
    </xf>
    <xf numFmtId="0" fontId="13" fillId="0" borderId="17" xfId="4" applyFont="1" applyBorder="1" applyAlignment="1">
      <alignment horizontal="center" vertical="center" wrapText="1"/>
    </xf>
    <xf numFmtId="0" fontId="13" fillId="0" borderId="25" xfId="4" applyFont="1" applyFill="1" applyBorder="1" applyAlignment="1">
      <alignment horizontal="center" vertical="center"/>
    </xf>
    <xf numFmtId="0" fontId="13" fillId="0" borderId="17" xfId="4" applyFont="1" applyFill="1" applyBorder="1" applyAlignment="1">
      <alignment horizontal="center" vertical="center"/>
    </xf>
    <xf numFmtId="0" fontId="13" fillId="0" borderId="46" xfId="4" applyFont="1" applyFill="1" applyBorder="1" applyAlignment="1">
      <alignment horizontal="center" vertical="center" wrapText="1"/>
    </xf>
    <xf numFmtId="0" fontId="13" fillId="0" borderId="46" xfId="4" applyFont="1" applyFill="1" applyBorder="1" applyAlignment="1">
      <alignment horizontal="center" vertical="center"/>
    </xf>
    <xf numFmtId="0" fontId="13" fillId="0" borderId="25" xfId="4" applyFont="1" applyBorder="1" applyAlignment="1">
      <alignment horizontal="center" vertical="center"/>
    </xf>
    <xf numFmtId="0" fontId="13" fillId="0" borderId="24" xfId="4" applyFont="1" applyBorder="1" applyAlignment="1">
      <alignment horizontal="center" vertical="center"/>
    </xf>
    <xf numFmtId="0" fontId="13" fillId="0" borderId="17" xfId="4" applyFont="1" applyBorder="1" applyAlignment="1">
      <alignment horizontal="center" vertical="center"/>
    </xf>
    <xf numFmtId="0" fontId="13" fillId="0" borderId="39" xfId="4" applyFont="1" applyFill="1" applyBorder="1" applyAlignment="1">
      <alignment horizontal="center" vertical="center"/>
    </xf>
    <xf numFmtId="0" fontId="13" fillId="0" borderId="44"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46" xfId="4" applyFont="1" applyBorder="1" applyAlignment="1">
      <alignment horizontal="center" vertical="center" wrapText="1" shrinkToFit="1"/>
    </xf>
    <xf numFmtId="0" fontId="13" fillId="0" borderId="46" xfId="4" applyFont="1" applyBorder="1" applyAlignment="1">
      <alignment horizontal="center" vertical="center" wrapText="1"/>
    </xf>
    <xf numFmtId="0" fontId="13" fillId="0" borderId="46" xfId="4" applyFont="1" applyBorder="1" applyAlignment="1">
      <alignment horizontal="center" vertical="center"/>
    </xf>
    <xf numFmtId="0" fontId="26" fillId="6" borderId="5" xfId="4" applyFont="1" applyFill="1" applyBorder="1" applyAlignment="1">
      <alignment horizontal="center" vertical="center"/>
    </xf>
    <xf numFmtId="0" fontId="13" fillId="0" borderId="5" xfId="4" applyFont="1" applyBorder="1" applyAlignment="1">
      <alignment horizontal="center" vertical="center" wrapText="1"/>
    </xf>
    <xf numFmtId="0" fontId="13" fillId="0" borderId="5" xfId="4" applyFont="1" applyBorder="1" applyAlignment="1">
      <alignment horizontal="center" vertical="center"/>
    </xf>
    <xf numFmtId="0" fontId="13" fillId="0" borderId="9" xfId="4" applyFont="1" applyBorder="1" applyAlignment="1">
      <alignment horizontal="center" vertical="center" wrapText="1" shrinkToFit="1"/>
    </xf>
    <xf numFmtId="0" fontId="13" fillId="0" borderId="26" xfId="4" applyFont="1" applyBorder="1" applyAlignment="1">
      <alignment horizontal="center" vertical="center" shrinkToFit="1"/>
    </xf>
    <xf numFmtId="0" fontId="13" fillId="0" borderId="7" xfId="4" applyFont="1" applyBorder="1" applyAlignment="1">
      <alignment horizontal="center" vertical="center" shrinkToFit="1"/>
    </xf>
    <xf numFmtId="0" fontId="13" fillId="0" borderId="9" xfId="4" applyFont="1" applyBorder="1" applyAlignment="1">
      <alignment horizontal="center" vertical="center" shrinkToFit="1"/>
    </xf>
    <xf numFmtId="0" fontId="13" fillId="2" borderId="5" xfId="4" applyFont="1" applyFill="1" applyBorder="1" applyAlignment="1">
      <alignment horizontal="center" vertical="center"/>
    </xf>
    <xf numFmtId="0" fontId="13" fillId="0" borderId="9" xfId="4" applyFont="1" applyBorder="1" applyAlignment="1">
      <alignment horizontal="center" vertical="center"/>
    </xf>
    <xf numFmtId="0" fontId="13" fillId="0" borderId="26" xfId="4" applyFont="1" applyBorder="1" applyAlignment="1">
      <alignment horizontal="center" vertical="center"/>
    </xf>
    <xf numFmtId="0" fontId="13" fillId="0" borderId="7" xfId="4" applyFont="1" applyBorder="1" applyAlignment="1">
      <alignment horizontal="center" vertical="center"/>
    </xf>
    <xf numFmtId="0" fontId="13" fillId="0" borderId="10" xfId="4" applyFont="1" applyBorder="1" applyAlignment="1">
      <alignment horizontal="center" vertical="center"/>
    </xf>
    <xf numFmtId="0" fontId="8" fillId="0" borderId="0" xfId="0" applyFont="1" applyFill="1" applyBorder="1" applyAlignment="1">
      <alignment horizontal="left" vertical="center"/>
    </xf>
    <xf numFmtId="0" fontId="13" fillId="6" borderId="4" xfId="4" applyFont="1" applyFill="1" applyBorder="1" applyAlignment="1">
      <alignment horizontal="center" vertical="center"/>
    </xf>
    <xf numFmtId="0" fontId="13" fillId="6" borderId="10" xfId="4" applyFont="1" applyFill="1" applyBorder="1" applyAlignment="1">
      <alignment horizontal="center" vertical="center"/>
    </xf>
    <xf numFmtId="0" fontId="13" fillId="6" borderId="15" xfId="4" applyFont="1" applyFill="1" applyBorder="1" applyAlignment="1">
      <alignment horizontal="center" vertical="center"/>
    </xf>
    <xf numFmtId="0" fontId="13" fillId="6" borderId="5" xfId="4" applyFont="1" applyFill="1" applyBorder="1" applyAlignment="1">
      <alignment horizontal="center" vertical="center"/>
    </xf>
    <xf numFmtId="0" fontId="13" fillId="6" borderId="13" xfId="4" applyFont="1" applyFill="1" applyBorder="1" applyAlignment="1">
      <alignment horizontal="center" vertical="center"/>
    </xf>
    <xf numFmtId="0" fontId="13" fillId="0" borderId="63" xfId="4" applyFont="1" applyBorder="1" applyAlignment="1">
      <alignment horizontal="center" vertical="center" wrapText="1" shrinkToFit="1"/>
    </xf>
    <xf numFmtId="0" fontId="13" fillId="0" borderId="64" xfId="4" applyFont="1" applyBorder="1" applyAlignment="1">
      <alignment horizontal="center" vertical="center" shrinkToFit="1"/>
    </xf>
    <xf numFmtId="0" fontId="13" fillId="0" borderId="59" xfId="4" applyFont="1" applyBorder="1" applyAlignment="1">
      <alignment horizontal="center" vertical="center" shrinkToFit="1"/>
    </xf>
    <xf numFmtId="0" fontId="13" fillId="0" borderId="28" xfId="4" applyFont="1" applyBorder="1" applyAlignment="1">
      <alignment horizontal="center" vertical="center"/>
    </xf>
    <xf numFmtId="0" fontId="13" fillId="0" borderId="18" xfId="4" applyFont="1" applyBorder="1" applyAlignment="1">
      <alignment horizontal="center" vertical="center"/>
    </xf>
    <xf numFmtId="0" fontId="13" fillId="0" borderId="28" xfId="4" applyFont="1" applyBorder="1" applyAlignment="1">
      <alignment horizontal="center" vertical="center" wrapText="1"/>
    </xf>
    <xf numFmtId="0" fontId="13" fillId="0" borderId="61" xfId="4" applyFont="1" applyBorder="1" applyAlignment="1">
      <alignment horizontal="center" vertical="center"/>
    </xf>
    <xf numFmtId="0" fontId="13" fillId="0" borderId="69" xfId="4" applyFont="1" applyBorder="1" applyAlignment="1">
      <alignment horizontal="center" vertical="center"/>
    </xf>
    <xf numFmtId="0" fontId="13" fillId="0" borderId="82" xfId="4" applyFont="1" applyBorder="1" applyAlignment="1">
      <alignment horizontal="center" vertical="center" wrapText="1"/>
    </xf>
    <xf numFmtId="0" fontId="13" fillId="0" borderId="50" xfId="4" applyFont="1" applyBorder="1" applyAlignment="1">
      <alignment horizontal="center" vertical="center"/>
    </xf>
    <xf numFmtId="0" fontId="13" fillId="0" borderId="8" xfId="4" applyFont="1" applyBorder="1" applyAlignment="1">
      <alignment horizontal="center" vertical="center"/>
    </xf>
    <xf numFmtId="0" fontId="13" fillId="6" borderId="2" xfId="4" applyFont="1" applyFill="1" applyBorder="1" applyAlignment="1">
      <alignment horizontal="center" vertical="center"/>
    </xf>
    <xf numFmtId="0" fontId="13" fillId="6" borderId="6" xfId="4" applyFont="1" applyFill="1" applyBorder="1" applyAlignment="1">
      <alignment horizontal="center" vertical="center"/>
    </xf>
    <xf numFmtId="0" fontId="13" fillId="6" borderId="11" xfId="4" applyFont="1" applyFill="1" applyBorder="1" applyAlignment="1">
      <alignment horizontal="center" vertical="center"/>
    </xf>
    <xf numFmtId="0" fontId="13" fillId="6" borderId="1" xfId="4" applyFont="1" applyFill="1" applyBorder="1" applyAlignment="1">
      <alignment horizontal="center" vertical="center"/>
    </xf>
    <xf numFmtId="0" fontId="13" fillId="6" borderId="1" xfId="4" applyFont="1" applyFill="1" applyBorder="1" applyAlignment="1">
      <alignment horizontal="center" vertical="center" wrapText="1"/>
    </xf>
    <xf numFmtId="0" fontId="13" fillId="6" borderId="5" xfId="4" applyFont="1" applyFill="1" applyBorder="1" applyAlignment="1">
      <alignment horizontal="center" vertical="center" wrapText="1"/>
    </xf>
    <xf numFmtId="0" fontId="13" fillId="6" borderId="13" xfId="4" applyFont="1" applyFill="1" applyBorder="1" applyAlignment="1">
      <alignment horizontal="center" vertical="center" wrapText="1"/>
    </xf>
    <xf numFmtId="0" fontId="13" fillId="0" borderId="46" xfId="4" applyFont="1" applyBorder="1" applyAlignment="1">
      <alignment horizontal="center" vertical="center" shrinkToFit="1"/>
    </xf>
    <xf numFmtId="0" fontId="13" fillId="0" borderId="43" xfId="4" applyFont="1" applyBorder="1" applyAlignment="1">
      <alignment horizontal="center" vertical="center"/>
    </xf>
    <xf numFmtId="0" fontId="13" fillId="0" borderId="16" xfId="4" applyFont="1" applyBorder="1" applyAlignment="1">
      <alignment horizontal="center" vertical="center"/>
    </xf>
    <xf numFmtId="0" fontId="13" fillId="0" borderId="20" xfId="4" applyFont="1" applyBorder="1" applyAlignment="1">
      <alignment horizontal="center" vertical="center"/>
    </xf>
    <xf numFmtId="0" fontId="13" fillId="0" borderId="37" xfId="4" applyFont="1" applyBorder="1" applyAlignment="1">
      <alignment horizontal="center" vertical="center"/>
    </xf>
    <xf numFmtId="0" fontId="13" fillId="0" borderId="37" xfId="4" applyFont="1" applyBorder="1" applyAlignment="1">
      <alignment horizontal="center" vertical="center" wrapText="1"/>
    </xf>
    <xf numFmtId="0" fontId="13" fillId="0" borderId="37" xfId="4" applyFont="1" applyFill="1" applyBorder="1" applyAlignment="1">
      <alignment horizontal="center" vertical="center" wrapText="1"/>
    </xf>
    <xf numFmtId="0" fontId="13" fillId="0" borderId="78" xfId="4" applyFont="1" applyFill="1" applyBorder="1" applyAlignment="1">
      <alignment horizontal="center" vertical="center" wrapText="1"/>
    </xf>
    <xf numFmtId="0" fontId="13" fillId="0" borderId="44" xfId="4"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3" fillId="0" borderId="76" xfId="4" applyFont="1" applyBorder="1" applyAlignment="1">
      <alignment horizontal="center" vertical="center" wrapText="1"/>
    </xf>
    <xf numFmtId="0" fontId="13" fillId="0" borderId="77" xfId="4" applyFont="1" applyBorder="1" applyAlignment="1">
      <alignment horizontal="center" vertical="center"/>
    </xf>
    <xf numFmtId="0" fontId="13" fillId="0" borderId="75" xfId="4" applyFont="1" applyBorder="1" applyAlignment="1">
      <alignment horizontal="center" vertical="center"/>
    </xf>
    <xf numFmtId="0" fontId="13" fillId="0" borderId="79" xfId="4" applyFont="1" applyFill="1" applyBorder="1" applyAlignment="1">
      <alignment horizontal="center" vertical="center" wrapText="1"/>
    </xf>
    <xf numFmtId="0" fontId="13" fillId="0" borderId="80" xfId="4" applyFont="1" applyFill="1" applyBorder="1" applyAlignment="1">
      <alignment horizontal="center" vertical="center"/>
    </xf>
    <xf numFmtId="0" fontId="13" fillId="0" borderId="81" xfId="4" applyFont="1" applyFill="1" applyBorder="1" applyAlignment="1">
      <alignment horizontal="center" vertical="center"/>
    </xf>
    <xf numFmtId="0" fontId="37" fillId="0" borderId="65" xfId="8" applyFont="1" applyBorder="1" applyAlignment="1">
      <alignment horizontal="center" vertical="center"/>
    </xf>
    <xf numFmtId="0" fontId="37" fillId="0" borderId="64" xfId="8" applyFont="1" applyBorder="1" applyAlignment="1">
      <alignment horizontal="center" vertical="center"/>
    </xf>
    <xf numFmtId="0" fontId="37" fillId="0" borderId="66" xfId="8" applyFont="1" applyBorder="1" applyAlignment="1">
      <alignment horizontal="center" vertical="center"/>
    </xf>
    <xf numFmtId="0" fontId="13" fillId="0" borderId="63" xfId="4" applyFont="1" applyBorder="1" applyAlignment="1">
      <alignment horizontal="center" vertical="center" wrapText="1"/>
    </xf>
    <xf numFmtId="0" fontId="13" fillId="0" borderId="64" xfId="4" applyFont="1" applyBorder="1" applyAlignment="1">
      <alignment horizontal="center" vertical="center"/>
    </xf>
    <xf numFmtId="0" fontId="13" fillId="0" borderId="59" xfId="4" applyFont="1" applyBorder="1" applyAlignment="1">
      <alignment horizontal="center" vertical="center"/>
    </xf>
    <xf numFmtId="0" fontId="13" fillId="0" borderId="10" xfId="4" applyFont="1" applyBorder="1" applyAlignment="1">
      <alignment horizontal="center" vertical="center" wrapText="1"/>
    </xf>
    <xf numFmtId="0" fontId="13" fillId="0" borderId="5" xfId="4" applyFont="1" applyBorder="1" applyAlignment="1">
      <alignment horizontal="center" vertical="center" shrinkToFit="1"/>
    </xf>
    <xf numFmtId="0" fontId="13" fillId="0" borderId="28" xfId="4" applyFont="1" applyBorder="1" applyAlignment="1">
      <alignment horizontal="center" vertical="center" wrapText="1" shrinkToFit="1"/>
    </xf>
    <xf numFmtId="0" fontId="13" fillId="0" borderId="18" xfId="4" applyFont="1" applyBorder="1" applyAlignment="1">
      <alignment horizontal="center" vertical="center" shrinkToFit="1"/>
    </xf>
    <xf numFmtId="0" fontId="13" fillId="0" borderId="28" xfId="4" applyFont="1" applyBorder="1" applyAlignment="1">
      <alignment horizontal="center" vertical="center" shrinkToFit="1"/>
    </xf>
    <xf numFmtId="0" fontId="13" fillId="0" borderId="10" xfId="4" applyFont="1" applyBorder="1" applyAlignment="1">
      <alignment horizontal="center" vertical="center" shrinkToFit="1"/>
    </xf>
    <xf numFmtId="0" fontId="12" fillId="0" borderId="0" xfId="4" applyFont="1" applyBorder="1" applyAlignment="1">
      <alignment horizontal="center" vertical="center" wrapText="1"/>
    </xf>
    <xf numFmtId="0" fontId="12" fillId="0" borderId="0" xfId="4" applyFont="1" applyBorder="1" applyAlignment="1">
      <alignment horizontal="center" vertical="center"/>
    </xf>
    <xf numFmtId="0" fontId="13" fillId="0" borderId="64" xfId="4" applyFont="1" applyBorder="1" applyAlignment="1">
      <alignment horizontal="center" vertical="center" wrapText="1"/>
    </xf>
    <xf numFmtId="0" fontId="13" fillId="0" borderId="59" xfId="4" applyFont="1" applyBorder="1" applyAlignment="1">
      <alignment horizontal="center" vertical="center" wrapText="1"/>
    </xf>
    <xf numFmtId="0" fontId="13" fillId="0" borderId="85" xfId="4" applyFont="1" applyFill="1" applyBorder="1" applyAlignment="1">
      <alignment horizontal="center" vertical="center"/>
    </xf>
    <xf numFmtId="0" fontId="13" fillId="0" borderId="86" xfId="4" applyFont="1" applyFill="1" applyBorder="1" applyAlignment="1">
      <alignment horizontal="center" vertical="center"/>
    </xf>
    <xf numFmtId="0" fontId="26" fillId="6" borderId="6" xfId="5" applyFont="1" applyFill="1" applyBorder="1" applyAlignment="1">
      <alignment horizontal="center" vertical="center" wrapText="1"/>
    </xf>
    <xf numFmtId="0" fontId="26" fillId="6" borderId="5" xfId="5" applyFont="1" applyFill="1" applyBorder="1" applyAlignment="1">
      <alignment horizontal="center" vertical="center"/>
    </xf>
    <xf numFmtId="0" fontId="26" fillId="6" borderId="11" xfId="5" applyFont="1" applyFill="1" applyBorder="1" applyAlignment="1">
      <alignment horizontal="center" vertical="center"/>
    </xf>
    <xf numFmtId="0" fontId="26" fillId="6" borderId="13" xfId="5" applyFont="1" applyFill="1" applyBorder="1" applyAlignment="1">
      <alignment horizontal="center" vertical="center"/>
    </xf>
    <xf numFmtId="0" fontId="26" fillId="6" borderId="26" xfId="5" applyFont="1" applyFill="1" applyBorder="1" applyAlignment="1">
      <alignment horizontal="center" vertical="center"/>
    </xf>
    <xf numFmtId="0" fontId="26" fillId="6" borderId="7" xfId="5" applyFont="1" applyFill="1" applyBorder="1" applyAlignment="1">
      <alignment horizontal="center" vertical="center"/>
    </xf>
    <xf numFmtId="0" fontId="26" fillId="6" borderId="34" xfId="5" applyFont="1" applyFill="1" applyBorder="1" applyAlignment="1">
      <alignment horizontal="center" vertical="center"/>
    </xf>
    <xf numFmtId="0" fontId="26" fillId="6" borderId="12" xfId="5" applyFont="1" applyFill="1" applyBorder="1" applyAlignment="1">
      <alignment horizontal="center" vertical="center"/>
    </xf>
    <xf numFmtId="0" fontId="26" fillId="6" borderId="6" xfId="4" applyFont="1" applyFill="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3" fillId="0" borderId="10" xfId="5" applyFont="1" applyBorder="1" applyAlignment="1">
      <alignment horizontal="center" vertical="center"/>
    </xf>
    <xf numFmtId="0" fontId="13" fillId="0" borderId="9" xfId="5" applyFont="1" applyBorder="1" applyAlignment="1">
      <alignment horizontal="center" vertical="center"/>
    </xf>
    <xf numFmtId="0" fontId="13" fillId="0" borderId="26" xfId="5" applyFont="1" applyBorder="1" applyAlignment="1">
      <alignment horizontal="center" vertical="center"/>
    </xf>
    <xf numFmtId="0" fontId="13" fillId="0" borderId="7" xfId="5" applyFont="1" applyBorder="1" applyAlignment="1">
      <alignment horizontal="center" vertical="center"/>
    </xf>
    <xf numFmtId="0" fontId="13" fillId="0" borderId="6" xfId="4" applyFont="1" applyBorder="1" applyAlignment="1">
      <alignment horizontal="center" vertical="center"/>
    </xf>
    <xf numFmtId="0" fontId="26" fillId="6" borderId="5" xfId="5" applyFont="1" applyFill="1" applyBorder="1" applyAlignment="1">
      <alignment horizontal="center" vertical="center" wrapText="1"/>
    </xf>
    <xf numFmtId="0" fontId="8" fillId="0" borderId="0" xfId="0" applyFont="1" applyFill="1" applyBorder="1" applyAlignment="1">
      <alignment vertical="center"/>
    </xf>
    <xf numFmtId="0" fontId="13" fillId="0" borderId="6" xfId="5" applyFont="1" applyBorder="1" applyAlignment="1">
      <alignment horizontal="center" vertical="center" wrapText="1"/>
    </xf>
    <xf numFmtId="0" fontId="13" fillId="0" borderId="83" xfId="4" applyFont="1" applyFill="1" applyBorder="1" applyAlignment="1">
      <alignment horizontal="center" vertical="center"/>
    </xf>
    <xf numFmtId="0" fontId="13" fillId="0" borderId="84" xfId="4" applyFont="1" applyFill="1" applyBorder="1" applyAlignment="1">
      <alignment horizontal="center" vertical="center"/>
    </xf>
    <xf numFmtId="0" fontId="13" fillId="0" borderId="40" xfId="4" applyFont="1" applyBorder="1" applyAlignment="1">
      <alignment horizontal="center" vertical="center" wrapText="1"/>
    </xf>
    <xf numFmtId="0" fontId="13" fillId="0" borderId="65" xfId="4" applyFont="1" applyBorder="1" applyAlignment="1">
      <alignment horizontal="center" vertical="center" wrapText="1"/>
    </xf>
    <xf numFmtId="0" fontId="32" fillId="0" borderId="0" xfId="0" applyFont="1" applyFill="1" applyAlignment="1">
      <alignment horizontal="left" vertical="center" wrapText="1"/>
    </xf>
    <xf numFmtId="0" fontId="17" fillId="0" borderId="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left" vertical="center"/>
    </xf>
    <xf numFmtId="0" fontId="17" fillId="2" borderId="37"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2" fillId="6" borderId="2" xfId="4" applyFont="1" applyFill="1" applyBorder="1" applyAlignment="1">
      <alignment horizontal="center" vertical="center"/>
    </xf>
    <xf numFmtId="0" fontId="12" fillId="6" borderId="6" xfId="4" applyFont="1" applyFill="1" applyBorder="1" applyAlignment="1">
      <alignment horizontal="center" vertical="center"/>
    </xf>
    <xf numFmtId="0" fontId="12" fillId="6" borderId="11" xfId="4" applyFont="1" applyFill="1" applyBorder="1" applyAlignment="1">
      <alignment horizontal="center" vertical="center"/>
    </xf>
    <xf numFmtId="0" fontId="12" fillId="6" borderId="1" xfId="4" applyFont="1" applyFill="1" applyBorder="1" applyAlignment="1">
      <alignment horizontal="center" vertical="center"/>
    </xf>
    <xf numFmtId="0" fontId="12" fillId="6" borderId="5" xfId="4" applyFont="1" applyFill="1" applyBorder="1" applyAlignment="1">
      <alignment horizontal="center" vertical="center"/>
    </xf>
    <xf numFmtId="0" fontId="12" fillId="6" borderId="13" xfId="4" applyFont="1" applyFill="1" applyBorder="1" applyAlignment="1">
      <alignment horizontal="center" vertical="center"/>
    </xf>
    <xf numFmtId="0" fontId="12" fillId="6" borderId="1" xfId="4" applyFont="1" applyFill="1" applyBorder="1" applyAlignment="1">
      <alignment horizontal="center" vertical="center" wrapText="1"/>
    </xf>
    <xf numFmtId="0" fontId="12" fillId="6" borderId="5" xfId="4" applyFont="1" applyFill="1" applyBorder="1" applyAlignment="1">
      <alignment horizontal="center" vertical="center" wrapText="1"/>
    </xf>
    <xf numFmtId="0" fontId="12" fillId="6" borderId="13" xfId="4" applyFont="1" applyFill="1" applyBorder="1" applyAlignment="1">
      <alignment horizontal="center" vertical="center" wrapText="1"/>
    </xf>
    <xf numFmtId="0" fontId="12" fillId="6" borderId="4" xfId="4" applyFont="1" applyFill="1" applyBorder="1" applyAlignment="1">
      <alignment horizontal="center" vertical="center"/>
    </xf>
    <xf numFmtId="0" fontId="12" fillId="6" borderId="10" xfId="4" applyFont="1" applyFill="1" applyBorder="1" applyAlignment="1">
      <alignment horizontal="center" vertical="center"/>
    </xf>
    <xf numFmtId="0" fontId="12" fillId="6" borderId="15" xfId="4" applyFont="1" applyFill="1" applyBorder="1" applyAlignment="1">
      <alignment horizontal="center" vertical="center"/>
    </xf>
    <xf numFmtId="0" fontId="11" fillId="0" borderId="21" xfId="2" applyFont="1" applyFill="1" applyBorder="1" applyAlignment="1">
      <alignment horizontal="left" vertical="center"/>
    </xf>
    <xf numFmtId="0" fontId="12" fillId="0" borderId="16" xfId="4" applyFont="1" applyBorder="1" applyAlignment="1">
      <alignment horizontal="center" vertical="center"/>
    </xf>
    <xf numFmtId="0" fontId="12" fillId="0" borderId="20" xfId="4" applyFont="1" applyBorder="1" applyAlignment="1">
      <alignment horizontal="center" vertical="center"/>
    </xf>
    <xf numFmtId="0" fontId="12" fillId="0" borderId="24" xfId="4" applyFont="1" applyBorder="1" applyAlignment="1">
      <alignment horizontal="center" vertical="center"/>
    </xf>
    <xf numFmtId="0" fontId="12" fillId="0" borderId="36" xfId="4" applyFont="1" applyBorder="1" applyAlignment="1">
      <alignment horizontal="center" vertical="center" wrapText="1"/>
    </xf>
    <xf numFmtId="0" fontId="12" fillId="0" borderId="36" xfId="4" applyFont="1" applyBorder="1" applyAlignment="1">
      <alignment horizontal="center" vertical="center"/>
    </xf>
    <xf numFmtId="0" fontId="12" fillId="0" borderId="19" xfId="4" applyFont="1" applyBorder="1" applyAlignment="1">
      <alignment horizontal="center" vertical="center"/>
    </xf>
    <xf numFmtId="0" fontId="12" fillId="0" borderId="17" xfId="4" applyFont="1" applyBorder="1" applyAlignment="1">
      <alignment horizontal="center" vertical="center"/>
    </xf>
    <xf numFmtId="0" fontId="12" fillId="0" borderId="5" xfId="4" applyFont="1" applyBorder="1" applyAlignment="1">
      <alignment horizontal="center" vertical="center"/>
    </xf>
    <xf numFmtId="0" fontId="12" fillId="2" borderId="7" xfId="4" applyFont="1" applyFill="1" applyBorder="1" applyAlignment="1">
      <alignment horizontal="center" vertical="center"/>
    </xf>
    <xf numFmtId="0" fontId="12" fillId="2" borderId="5" xfId="4" applyFont="1" applyFill="1" applyBorder="1" applyAlignment="1">
      <alignment horizontal="center" vertical="center"/>
    </xf>
    <xf numFmtId="0" fontId="12" fillId="0" borderId="27" xfId="4" applyFont="1" applyBorder="1" applyAlignment="1">
      <alignment horizontal="center" vertical="center" wrapText="1"/>
    </xf>
    <xf numFmtId="0" fontId="12" fillId="0" borderId="9" xfId="4" applyFont="1" applyBorder="1" applyAlignment="1">
      <alignment horizontal="center" vertical="center" shrinkToFit="1"/>
    </xf>
    <xf numFmtId="0" fontId="12" fillId="0" borderId="26" xfId="4" applyFont="1" applyBorder="1" applyAlignment="1">
      <alignment horizontal="center" vertical="center" shrinkToFit="1"/>
    </xf>
    <xf numFmtId="0" fontId="12" fillId="0" borderId="7" xfId="4" applyFont="1" applyBorder="1" applyAlignment="1">
      <alignment horizontal="center" vertical="center" shrinkToFit="1"/>
    </xf>
    <xf numFmtId="0" fontId="14" fillId="6" borderId="5" xfId="4" applyFont="1" applyFill="1" applyBorder="1" applyAlignment="1">
      <alignment horizontal="center" vertical="center"/>
    </xf>
    <xf numFmtId="0" fontId="12" fillId="0" borderId="25" xfId="4" applyFont="1" applyBorder="1" applyAlignment="1">
      <alignment horizontal="center" vertical="center"/>
    </xf>
    <xf numFmtId="0" fontId="12" fillId="0" borderId="25"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17" xfId="4" applyFont="1" applyBorder="1" applyAlignment="1">
      <alignment horizontal="center" vertical="center" wrapText="1"/>
    </xf>
    <xf numFmtId="0" fontId="12" fillId="0" borderId="28" xfId="4" applyFont="1" applyBorder="1" applyAlignment="1">
      <alignment horizontal="center" vertical="center"/>
    </xf>
    <xf numFmtId="0" fontId="12" fillId="0" borderId="18" xfId="4" applyFont="1" applyBorder="1" applyAlignment="1">
      <alignment horizontal="center" vertical="center"/>
    </xf>
    <xf numFmtId="0" fontId="12" fillId="0" borderId="8" xfId="4" applyFont="1" applyBorder="1" applyAlignment="1">
      <alignment horizontal="center" vertical="center"/>
    </xf>
    <xf numFmtId="0" fontId="12" fillId="0" borderId="9" xfId="4" applyFont="1" applyBorder="1" applyAlignment="1">
      <alignment horizontal="center" vertical="center"/>
    </xf>
    <xf numFmtId="0" fontId="12" fillId="0" borderId="26" xfId="4" applyFont="1" applyBorder="1" applyAlignment="1">
      <alignment horizontal="center" vertical="center"/>
    </xf>
    <xf numFmtId="0" fontId="12" fillId="0" borderId="7" xfId="4" applyFont="1" applyBorder="1" applyAlignment="1">
      <alignment horizontal="center" vertical="center"/>
    </xf>
    <xf numFmtId="0" fontId="12" fillId="0" borderId="28" xfId="4" applyFont="1" applyBorder="1" applyAlignment="1">
      <alignment horizontal="center" vertical="center" shrinkToFit="1"/>
    </xf>
    <xf numFmtId="0" fontId="12" fillId="0" borderId="18" xfId="4" applyFont="1" applyBorder="1" applyAlignment="1">
      <alignment horizontal="center" vertical="center" shrinkToFit="1"/>
    </xf>
    <xf numFmtId="0" fontId="14" fillId="6" borderId="32" xfId="5" applyFont="1" applyFill="1" applyBorder="1" applyAlignment="1">
      <alignment horizontal="center" vertical="center" wrapText="1"/>
    </xf>
    <xf numFmtId="0" fontId="14" fillId="6" borderId="27" xfId="5" applyFont="1" applyFill="1" applyBorder="1" applyAlignment="1">
      <alignment horizontal="center" vertical="center"/>
    </xf>
    <xf numFmtId="0" fontId="14" fillId="6" borderId="22" xfId="5" applyFont="1" applyFill="1" applyBorder="1" applyAlignment="1">
      <alignment horizontal="center" vertical="center"/>
    </xf>
    <xf numFmtId="0" fontId="14" fillId="6" borderId="23" xfId="5" applyFont="1" applyFill="1" applyBorder="1" applyAlignment="1">
      <alignment horizontal="center" vertical="center"/>
    </xf>
    <xf numFmtId="0" fontId="14" fillId="6" borderId="26" xfId="5" applyFont="1" applyFill="1" applyBorder="1" applyAlignment="1">
      <alignment horizontal="center" vertical="center"/>
    </xf>
    <xf numFmtId="0" fontId="14" fillId="6" borderId="7" xfId="5" applyFont="1" applyFill="1" applyBorder="1" applyAlignment="1">
      <alignment horizontal="center" vertical="center"/>
    </xf>
    <xf numFmtId="0" fontId="14" fillId="6" borderId="5" xfId="5" applyFont="1" applyFill="1" applyBorder="1" applyAlignment="1">
      <alignment horizontal="center" vertical="center" wrapText="1"/>
    </xf>
    <xf numFmtId="0" fontId="14" fillId="6" borderId="6" xfId="4" applyFont="1" applyFill="1" applyBorder="1" applyAlignment="1">
      <alignment horizontal="center" vertical="center"/>
    </xf>
    <xf numFmtId="0" fontId="12" fillId="0" borderId="31" xfId="5" applyFont="1" applyBorder="1" applyAlignment="1">
      <alignment horizontal="center" vertical="center"/>
    </xf>
    <xf numFmtId="0" fontId="12" fillId="0" borderId="26" xfId="5" applyFont="1" applyBorder="1" applyAlignment="1">
      <alignment horizontal="center" vertical="center"/>
    </xf>
    <xf numFmtId="0" fontId="12" fillId="0" borderId="30" xfId="5" applyFont="1" applyBorder="1" applyAlignment="1">
      <alignment horizontal="center" vertical="center"/>
    </xf>
    <xf numFmtId="0" fontId="12" fillId="0" borderId="6" xfId="5" applyFont="1" applyBorder="1" applyAlignment="1">
      <alignment horizontal="center" vertical="center"/>
    </xf>
    <xf numFmtId="0" fontId="12" fillId="0" borderId="5" xfId="5" applyFont="1" applyBorder="1" applyAlignment="1">
      <alignment horizontal="center" vertical="center"/>
    </xf>
    <xf numFmtId="0" fontId="12" fillId="0" borderId="9" xfId="5" applyFont="1" applyBorder="1" applyAlignment="1">
      <alignment horizontal="center" vertical="center"/>
    </xf>
    <xf numFmtId="0" fontId="12" fillId="0" borderId="7" xfId="5" applyFont="1" applyBorder="1" applyAlignment="1">
      <alignment horizontal="center" vertical="center"/>
    </xf>
    <xf numFmtId="0" fontId="12" fillId="0" borderId="29" xfId="4" applyFont="1" applyBorder="1" applyAlignment="1">
      <alignment horizontal="center" vertical="center"/>
    </xf>
    <xf numFmtId="0" fontId="12" fillId="0" borderId="32" xfId="5" applyFont="1" applyBorder="1" applyAlignment="1">
      <alignment horizontal="center" vertical="center" wrapText="1"/>
    </xf>
    <xf numFmtId="0" fontId="12" fillId="0" borderId="27" xfId="5" applyFont="1" applyBorder="1" applyAlignment="1">
      <alignment horizontal="center" vertical="center"/>
    </xf>
    <xf numFmtId="0" fontId="12" fillId="0" borderId="33" xfId="5" applyFont="1" applyBorder="1" applyAlignment="1">
      <alignment horizontal="center" vertical="center"/>
    </xf>
    <xf numFmtId="0" fontId="12" fillId="0" borderId="19" xfId="5" applyFont="1" applyBorder="1" applyAlignment="1">
      <alignment horizontal="center" vertical="center"/>
    </xf>
    <xf numFmtId="0" fontId="14" fillId="6" borderId="34" xfId="5" applyFont="1" applyFill="1" applyBorder="1" applyAlignment="1">
      <alignment horizontal="center" vertical="center"/>
    </xf>
    <xf numFmtId="0" fontId="14" fillId="6" borderId="12" xfId="5" applyFont="1" applyFill="1" applyBorder="1" applyAlignment="1">
      <alignment horizontal="center" vertical="center"/>
    </xf>
    <xf numFmtId="0" fontId="14" fillId="6" borderId="13" xfId="5" applyFont="1" applyFill="1" applyBorder="1" applyAlignment="1">
      <alignment horizontal="center" vertical="center"/>
    </xf>
    <xf numFmtId="0" fontId="25" fillId="0" borderId="25"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2" fillId="0" borderId="6" xfId="4" applyFont="1" applyBorder="1" applyAlignment="1">
      <alignment horizontal="center" vertical="center" wrapText="1"/>
    </xf>
    <xf numFmtId="0" fontId="12" fillId="0" borderId="6" xfId="4" applyFont="1" applyBorder="1" applyAlignment="1">
      <alignment horizontal="center" vertical="center"/>
    </xf>
    <xf numFmtId="0" fontId="12" fillId="0" borderId="5" xfId="4" applyFont="1" applyBorder="1" applyAlignment="1">
      <alignment horizontal="center" vertical="center" wrapText="1"/>
    </xf>
    <xf numFmtId="0" fontId="12" fillId="6" borderId="29" xfId="4" applyFont="1" applyFill="1" applyBorder="1" applyAlignment="1">
      <alignment horizontal="center" vertical="center"/>
    </xf>
    <xf numFmtId="0" fontId="12" fillId="6" borderId="25" xfId="4" applyFont="1" applyFill="1" applyBorder="1" applyAlignment="1">
      <alignment horizontal="center" vertical="center"/>
    </xf>
    <xf numFmtId="0" fontId="12" fillId="6" borderId="25" xfId="4" applyFont="1" applyFill="1" applyBorder="1" applyAlignment="1">
      <alignment horizontal="center" vertical="center" wrapText="1"/>
    </xf>
    <xf numFmtId="0" fontId="12" fillId="6" borderId="28" xfId="4" applyFont="1" applyFill="1" applyBorder="1" applyAlignment="1">
      <alignment horizontal="center" vertical="center"/>
    </xf>
    <xf numFmtId="0" fontId="12" fillId="0" borderId="2" xfId="4" applyFont="1" applyBorder="1" applyAlignment="1">
      <alignment horizontal="center" vertical="center" wrapText="1"/>
    </xf>
    <xf numFmtId="0" fontId="12" fillId="0" borderId="10" xfId="4" applyFont="1" applyBorder="1" applyAlignment="1">
      <alignment horizontal="center" vertical="center" shrinkToFit="1"/>
    </xf>
    <xf numFmtId="0" fontId="12" fillId="0" borderId="5" xfId="4" applyFont="1" applyBorder="1" applyAlignment="1">
      <alignment horizontal="center" vertical="center" shrinkToFit="1"/>
    </xf>
    <xf numFmtId="0" fontId="12" fillId="0" borderId="10" xfId="4" applyFont="1" applyBorder="1" applyAlignment="1">
      <alignment horizontal="center" vertical="center"/>
    </xf>
    <xf numFmtId="0" fontId="13" fillId="2" borderId="5"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4" applyFont="1" applyBorder="1" applyAlignment="1">
      <alignment horizontal="center" vertical="center"/>
    </xf>
    <xf numFmtId="0" fontId="12" fillId="0" borderId="4" xfId="4" applyFont="1" applyBorder="1" applyAlignment="1">
      <alignment horizontal="center" vertical="center"/>
    </xf>
    <xf numFmtId="0" fontId="14" fillId="6" borderId="14" xfId="5" applyFont="1" applyFill="1" applyBorder="1" applyAlignment="1">
      <alignment horizontal="center" vertical="center"/>
    </xf>
    <xf numFmtId="0" fontId="12" fillId="0" borderId="10" xfId="5" applyFont="1" applyBorder="1" applyAlignment="1">
      <alignment horizontal="center" vertical="center"/>
    </xf>
    <xf numFmtId="0" fontId="12" fillId="0" borderId="6" xfId="5" applyFont="1" applyBorder="1" applyAlignment="1">
      <alignment horizontal="center" vertical="center" wrapText="1"/>
    </xf>
    <xf numFmtId="0" fontId="12" fillId="0" borderId="5" xfId="5" applyFont="1" applyBorder="1" applyAlignment="1">
      <alignment horizontal="center" vertical="center" wrapText="1"/>
    </xf>
    <xf numFmtId="0" fontId="14" fillId="6" borderId="6" xfId="5" applyFont="1" applyFill="1" applyBorder="1" applyAlignment="1">
      <alignment horizontal="center" vertical="center" wrapText="1"/>
    </xf>
    <xf numFmtId="0" fontId="14" fillId="6" borderId="5" xfId="5" applyFont="1" applyFill="1" applyBorder="1" applyAlignment="1">
      <alignment horizontal="center" vertical="center"/>
    </xf>
    <xf numFmtId="0" fontId="14" fillId="6" borderId="11" xfId="5" applyFont="1" applyFill="1" applyBorder="1" applyAlignment="1">
      <alignment horizontal="center" vertical="center"/>
    </xf>
    <xf numFmtId="0" fontId="22" fillId="0" borderId="5" xfId="6" applyFont="1" applyFill="1" applyBorder="1" applyAlignment="1">
      <alignment horizontal="center" vertical="center" wrapText="1"/>
    </xf>
    <xf numFmtId="0" fontId="22" fillId="0" borderId="6" xfId="6" applyFont="1" applyFill="1" applyBorder="1" applyAlignment="1">
      <alignment horizontal="center" vertical="center" wrapText="1"/>
    </xf>
    <xf numFmtId="0" fontId="38" fillId="0" borderId="0" xfId="0" applyFont="1" applyFill="1" applyBorder="1" applyAlignment="1">
      <alignment horizontal="lef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37" xfId="0" applyFont="1" applyFill="1" applyBorder="1" applyAlignment="1">
      <alignment horizontal="center" vertical="center" shrinkToFit="1"/>
    </xf>
    <xf numFmtId="0" fontId="38" fillId="2" borderId="4"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22" fillId="2" borderId="1" xfId="0" applyFont="1" applyFill="1" applyBorder="1" applyAlignment="1">
      <alignment vertical="center"/>
    </xf>
    <xf numFmtId="0" fontId="38" fillId="2" borderId="38" xfId="0" applyFont="1" applyFill="1" applyBorder="1" applyAlignment="1">
      <alignment horizontal="center" vertical="center" wrapText="1"/>
    </xf>
    <xf numFmtId="0" fontId="39" fillId="0" borderId="0" xfId="0" applyFont="1" applyFill="1" applyAlignment="1">
      <alignment vertical="center"/>
    </xf>
    <xf numFmtId="0" fontId="38" fillId="2" borderId="6"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24" xfId="0" applyFont="1" applyFill="1" applyBorder="1" applyAlignment="1">
      <alignment horizontal="center" vertical="center" shrinkToFit="1"/>
    </xf>
    <xf numFmtId="0" fontId="38" fillId="2" borderId="10"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22" fillId="2" borderId="5" xfId="0" applyFont="1" applyFill="1" applyBorder="1" applyAlignment="1">
      <alignment vertical="center"/>
    </xf>
    <xf numFmtId="0" fontId="38" fillId="2" borderId="9" xfId="0" applyFont="1" applyFill="1" applyBorder="1" applyAlignment="1">
      <alignment horizontal="center" vertical="center" wrapText="1"/>
    </xf>
    <xf numFmtId="0" fontId="38" fillId="2" borderId="17" xfId="0" applyFont="1" applyFill="1" applyBorder="1" applyAlignment="1">
      <alignment horizontal="center" vertical="center" shrinkToFit="1"/>
    </xf>
    <xf numFmtId="0" fontId="38" fillId="2" borderId="6"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22" fillId="0" borderId="5" xfId="0" applyFont="1" applyFill="1" applyBorder="1" applyAlignment="1">
      <alignment vertical="center"/>
    </xf>
    <xf numFmtId="0" fontId="38" fillId="0" borderId="5"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22" fillId="0" borderId="9" xfId="0" applyFont="1" applyFill="1" applyBorder="1" applyAlignment="1">
      <alignment vertical="center"/>
    </xf>
    <xf numFmtId="0" fontId="39" fillId="0" borderId="0" xfId="0" applyFont="1" applyFill="1" applyBorder="1" applyAlignment="1">
      <alignment vertical="center"/>
    </xf>
    <xf numFmtId="0" fontId="22" fillId="0" borderId="9"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45" xfId="0" applyFont="1" applyFill="1" applyBorder="1" applyAlignment="1">
      <alignment vertical="center" wrapText="1"/>
    </xf>
    <xf numFmtId="0" fontId="38" fillId="2" borderId="45" xfId="0" applyFont="1" applyFill="1" applyBorder="1" applyAlignment="1">
      <alignment vertical="center" shrinkToFit="1"/>
    </xf>
    <xf numFmtId="0" fontId="38" fillId="2" borderId="11"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8" fillId="0" borderId="37" xfId="0" applyFont="1" applyFill="1" applyBorder="1" applyAlignment="1">
      <alignment horizontal="center" vertical="center" wrapText="1"/>
    </xf>
    <xf numFmtId="0" fontId="22" fillId="4" borderId="46" xfId="0" applyFont="1" applyFill="1" applyBorder="1" applyAlignment="1">
      <alignment horizontal="left" vertical="center" wrapText="1"/>
    </xf>
    <xf numFmtId="0" fontId="38" fillId="0" borderId="24" xfId="0" applyFont="1" applyFill="1" applyBorder="1" applyAlignment="1">
      <alignment horizontal="center" vertical="center" wrapText="1"/>
    </xf>
    <xf numFmtId="0" fontId="22" fillId="0" borderId="10"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9" xfId="6" applyFont="1" applyFill="1" applyBorder="1" applyAlignment="1">
      <alignment horizontal="center" vertical="center" wrapText="1"/>
    </xf>
    <xf numFmtId="0" fontId="38" fillId="0" borderId="60"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3" xfId="0" applyFont="1" applyFill="1" applyBorder="1" applyAlignment="1">
      <alignment vertical="center" shrinkToFit="1"/>
    </xf>
    <xf numFmtId="0" fontId="40" fillId="0" borderId="20" xfId="0" applyFont="1" applyFill="1" applyBorder="1" applyAlignment="1">
      <alignment horizontal="center" vertical="center" wrapText="1"/>
    </xf>
    <xf numFmtId="0" fontId="41" fillId="0" borderId="73"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22" fillId="4" borderId="46" xfId="0" applyFont="1" applyFill="1" applyBorder="1" applyAlignment="1">
      <alignment vertical="center" wrapText="1"/>
    </xf>
    <xf numFmtId="0" fontId="22" fillId="0" borderId="73" xfId="6" applyFont="1" applyFill="1" applyBorder="1" applyAlignment="1">
      <alignment horizontal="center" vertical="center" wrapText="1"/>
    </xf>
    <xf numFmtId="0" fontId="38" fillId="0" borderId="20" xfId="6" applyFont="1" applyFill="1" applyBorder="1" applyAlignment="1">
      <alignment horizontal="center" vertical="center" wrapText="1"/>
    </xf>
    <xf numFmtId="0" fontId="38" fillId="0" borderId="17" xfId="6" applyFont="1" applyFill="1" applyBorder="1" applyAlignment="1">
      <alignment horizontal="center" vertical="center" wrapText="1"/>
    </xf>
    <xf numFmtId="0" fontId="38" fillId="0" borderId="18" xfId="6" applyFont="1" applyFill="1" applyBorder="1" applyAlignment="1">
      <alignment horizontal="center" vertical="center" wrapText="1"/>
    </xf>
    <xf numFmtId="0" fontId="22" fillId="4" borderId="0" xfId="0" applyFont="1" applyFill="1" applyBorder="1" applyAlignment="1">
      <alignment horizontal="center" vertical="center" shrinkToFit="1"/>
    </xf>
    <xf numFmtId="0" fontId="22" fillId="0" borderId="0" xfId="6" applyFont="1" applyFill="1" applyBorder="1" applyAlignment="1">
      <alignment horizontal="center" vertical="center" wrapText="1"/>
    </xf>
    <xf numFmtId="0" fontId="41" fillId="0" borderId="24" xfId="0" applyFont="1" applyFill="1" applyBorder="1" applyAlignment="1">
      <alignment horizontal="center" vertical="center" wrapText="1"/>
    </xf>
    <xf numFmtId="0" fontId="22" fillId="4" borderId="17" xfId="0" applyFont="1" applyFill="1" applyBorder="1" applyAlignment="1">
      <alignment horizontal="center" vertical="center" shrinkToFit="1"/>
    </xf>
    <xf numFmtId="0" fontId="22" fillId="0" borderId="17" xfId="6" applyFont="1" applyFill="1" applyBorder="1" applyAlignment="1">
      <alignment horizontal="center" vertical="center" wrapText="1"/>
    </xf>
    <xf numFmtId="0" fontId="22" fillId="0" borderId="5" xfId="6" applyFont="1" applyFill="1" applyBorder="1" applyAlignment="1">
      <alignment horizontal="center" vertical="center" shrinkToFit="1"/>
    </xf>
    <xf numFmtId="0" fontId="22" fillId="4" borderId="5" xfId="0" quotePrefix="1" applyFont="1" applyFill="1" applyBorder="1" applyAlignment="1">
      <alignment horizontal="center" vertical="center" shrinkToFit="1"/>
    </xf>
    <xf numFmtId="0" fontId="38" fillId="0" borderId="5" xfId="0" applyFont="1" applyFill="1" applyBorder="1" applyAlignment="1">
      <alignment vertical="center" wrapText="1"/>
    </xf>
    <xf numFmtId="0" fontId="38" fillId="2" borderId="5" xfId="0" applyFont="1" applyFill="1" applyBorder="1" applyAlignment="1">
      <alignment vertical="center" wrapText="1"/>
    </xf>
    <xf numFmtId="0" fontId="38" fillId="2" borderId="5" xfId="0" applyFont="1" applyFill="1" applyBorder="1" applyAlignment="1">
      <alignment vertical="center" shrinkToFit="1"/>
    </xf>
    <xf numFmtId="0" fontId="38" fillId="2" borderId="26"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35" xfId="0" applyFont="1" applyFill="1" applyBorder="1" applyAlignment="1">
      <alignment horizontal="center" vertical="center" wrapText="1"/>
    </xf>
    <xf numFmtId="0" fontId="42" fillId="0" borderId="0" xfId="0" applyFont="1" applyFill="1" applyAlignment="1">
      <alignment horizontal="left" vertical="center" wrapText="1"/>
    </xf>
    <xf numFmtId="0" fontId="39" fillId="0" borderId="0" xfId="0" applyFont="1" applyFill="1" applyAlignment="1">
      <alignment horizontal="center" vertical="center"/>
    </xf>
    <xf numFmtId="0" fontId="39" fillId="0" borderId="0" xfId="0" applyFont="1" applyFill="1" applyAlignment="1">
      <alignment vertical="center" shrinkToFit="1"/>
    </xf>
  </cellXfs>
  <cellStyles count="10">
    <cellStyle name="표준" xfId="0" builtinId="0"/>
    <cellStyle name="표준 2" xfId="1"/>
    <cellStyle name="표준 3" xfId="3"/>
    <cellStyle name="표준 3 2" xfId="8"/>
    <cellStyle name="표준 4" xfId="7"/>
    <cellStyle name="표준 5" xfId="9"/>
    <cellStyle name="표준_신구교과목대비표(전자정보통신)" xfId="5"/>
    <cellStyle name="표준_신구교과목대비표(컴퓨터정보전공)" xfId="4"/>
    <cellStyle name="표준_전자정보통신" xfId="2"/>
    <cellStyle name="표준_컴퓨터정보전공"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
  <sheetViews>
    <sheetView tabSelected="1" zoomScaleNormal="100" zoomScaleSheetLayoutView="70" workbookViewId="0">
      <selection activeCell="D8" sqref="D8"/>
    </sheetView>
  </sheetViews>
  <sheetFormatPr defaultColWidth="8.88671875" defaultRowHeight="17.100000000000001" customHeight="1"/>
  <cols>
    <col min="1" max="1" width="7.6640625" style="524" customWidth="1"/>
    <col min="2" max="2" width="7.109375" style="593" customWidth="1"/>
    <col min="3" max="3" width="5.6640625" style="524" bestFit="1" customWidth="1"/>
    <col min="4" max="4" width="29.77734375" style="524" customWidth="1"/>
    <col min="5" max="5" width="17" style="594" customWidth="1"/>
    <col min="6" max="6" width="5.6640625" style="524" bestFit="1" customWidth="1"/>
    <col min="7" max="7" width="4.21875" style="524" bestFit="1" customWidth="1"/>
    <col min="8" max="22" width="4.77734375" style="524" customWidth="1"/>
    <col min="23" max="16384" width="8.88671875" style="524"/>
  </cols>
  <sheetData>
    <row r="1" spans="1:30" s="516" customFormat="1" ht="16.5" customHeight="1" thickBot="1">
      <c r="A1" s="513" t="s">
        <v>208</v>
      </c>
      <c r="B1" s="513"/>
      <c r="C1" s="513"/>
      <c r="D1" s="513"/>
      <c r="E1" s="513"/>
      <c r="F1" s="513"/>
      <c r="G1" s="513"/>
      <c r="H1" s="514" t="s">
        <v>209</v>
      </c>
      <c r="I1" s="514"/>
      <c r="J1" s="514"/>
      <c r="K1" s="514"/>
      <c r="L1" s="514"/>
      <c r="M1" s="514"/>
      <c r="N1" s="514"/>
      <c r="O1" s="514"/>
      <c r="P1" s="514"/>
      <c r="Q1" s="515" t="s">
        <v>210</v>
      </c>
      <c r="R1" s="515"/>
      <c r="S1" s="515"/>
      <c r="T1" s="515"/>
      <c r="U1" s="515"/>
      <c r="V1" s="515"/>
    </row>
    <row r="2" spans="1:30" ht="16.5" customHeight="1">
      <c r="A2" s="517" t="s">
        <v>0</v>
      </c>
      <c r="B2" s="518"/>
      <c r="C2" s="518" t="s">
        <v>211</v>
      </c>
      <c r="D2" s="518" t="s">
        <v>212</v>
      </c>
      <c r="E2" s="519" t="s">
        <v>61</v>
      </c>
      <c r="F2" s="518" t="s">
        <v>59</v>
      </c>
      <c r="G2" s="518" t="s">
        <v>213</v>
      </c>
      <c r="H2" s="517" t="s">
        <v>1</v>
      </c>
      <c r="I2" s="518"/>
      <c r="J2" s="518"/>
      <c r="K2" s="518"/>
      <c r="L2" s="518"/>
      <c r="M2" s="520"/>
      <c r="N2" s="521" t="s">
        <v>2</v>
      </c>
      <c r="O2" s="522"/>
      <c r="P2" s="518"/>
      <c r="Q2" s="518"/>
      <c r="R2" s="518"/>
      <c r="S2" s="523"/>
      <c r="T2" s="517" t="s">
        <v>3</v>
      </c>
      <c r="U2" s="518"/>
      <c r="V2" s="520"/>
    </row>
    <row r="3" spans="1:30" ht="16.5" customHeight="1">
      <c r="A3" s="525"/>
      <c r="B3" s="526"/>
      <c r="C3" s="526"/>
      <c r="D3" s="526"/>
      <c r="E3" s="527"/>
      <c r="F3" s="526"/>
      <c r="G3" s="526"/>
      <c r="H3" s="525" t="s">
        <v>4</v>
      </c>
      <c r="I3" s="526"/>
      <c r="J3" s="526"/>
      <c r="K3" s="526" t="s">
        <v>5</v>
      </c>
      <c r="L3" s="526"/>
      <c r="M3" s="528"/>
      <c r="N3" s="529" t="s">
        <v>4</v>
      </c>
      <c r="O3" s="530"/>
      <c r="P3" s="526"/>
      <c r="Q3" s="526" t="s">
        <v>5</v>
      </c>
      <c r="R3" s="526"/>
      <c r="S3" s="531"/>
      <c r="T3" s="525"/>
      <c r="U3" s="526"/>
      <c r="V3" s="528"/>
    </row>
    <row r="4" spans="1:30" ht="16.5" customHeight="1">
      <c r="A4" s="525"/>
      <c r="B4" s="526"/>
      <c r="C4" s="526"/>
      <c r="D4" s="526"/>
      <c r="E4" s="532"/>
      <c r="F4" s="526"/>
      <c r="G4" s="526"/>
      <c r="H4" s="533" t="s">
        <v>6</v>
      </c>
      <c r="I4" s="534" t="s">
        <v>7</v>
      </c>
      <c r="J4" s="534" t="s">
        <v>8</v>
      </c>
      <c r="K4" s="534" t="s">
        <v>6</v>
      </c>
      <c r="L4" s="534" t="s">
        <v>7</v>
      </c>
      <c r="M4" s="535" t="s">
        <v>8</v>
      </c>
      <c r="N4" s="536" t="s">
        <v>6</v>
      </c>
      <c r="O4" s="534" t="s">
        <v>7</v>
      </c>
      <c r="P4" s="534" t="s">
        <v>8</v>
      </c>
      <c r="Q4" s="534" t="s">
        <v>6</v>
      </c>
      <c r="R4" s="534" t="s">
        <v>7</v>
      </c>
      <c r="S4" s="537" t="s">
        <v>8</v>
      </c>
      <c r="T4" s="533" t="s">
        <v>6</v>
      </c>
      <c r="U4" s="534" t="s">
        <v>7</v>
      </c>
      <c r="V4" s="535" t="s">
        <v>8</v>
      </c>
    </row>
    <row r="5" spans="1:30" ht="37.5" customHeight="1">
      <c r="A5" s="538" t="s">
        <v>42</v>
      </c>
      <c r="B5" s="539" t="s">
        <v>9</v>
      </c>
      <c r="C5" s="218"/>
      <c r="D5" s="211" t="s">
        <v>214</v>
      </c>
      <c r="E5" s="199" t="s">
        <v>110</v>
      </c>
      <c r="F5" s="200" t="s">
        <v>215</v>
      </c>
      <c r="G5" s="206"/>
      <c r="H5" s="203">
        <v>1</v>
      </c>
      <c r="I5" s="201">
        <v>1</v>
      </c>
      <c r="J5" s="201">
        <v>0</v>
      </c>
      <c r="K5" s="201"/>
      <c r="L5" s="201"/>
      <c r="M5" s="204"/>
      <c r="N5" s="218"/>
      <c r="O5" s="201"/>
      <c r="P5" s="201"/>
      <c r="Q5" s="540"/>
      <c r="R5" s="541"/>
      <c r="S5" s="542"/>
      <c r="T5" s="543">
        <f>SUM(H5,K5,N5,Q5)</f>
        <v>1</v>
      </c>
      <c r="U5" s="541">
        <f>SUM(I5,L5,O5,R5)</f>
        <v>1</v>
      </c>
      <c r="V5" s="544">
        <f>SUM(J5,M5,P5,S5)</f>
        <v>0</v>
      </c>
    </row>
    <row r="6" spans="1:30" ht="37.5" customHeight="1">
      <c r="A6" s="538"/>
      <c r="B6" s="545" t="s">
        <v>10</v>
      </c>
      <c r="C6" s="219"/>
      <c r="D6" s="198" t="s">
        <v>146</v>
      </c>
      <c r="E6" s="199" t="s">
        <v>91</v>
      </c>
      <c r="F6" s="205" t="s">
        <v>116</v>
      </c>
      <c r="G6" s="201" t="s">
        <v>116</v>
      </c>
      <c r="H6" s="203"/>
      <c r="I6" s="201"/>
      <c r="J6" s="201"/>
      <c r="K6" s="201">
        <v>2</v>
      </c>
      <c r="L6" s="201">
        <v>2</v>
      </c>
      <c r="M6" s="204">
        <v>0</v>
      </c>
      <c r="N6" s="218"/>
      <c r="O6" s="201"/>
      <c r="P6" s="201"/>
      <c r="Q6" s="201"/>
      <c r="R6" s="201"/>
      <c r="S6" s="546"/>
      <c r="T6" s="543">
        <f t="shared" ref="T6:V11" si="0">SUM(H6,K6,N6,Q6)</f>
        <v>2</v>
      </c>
      <c r="U6" s="541">
        <f t="shared" si="0"/>
        <v>2</v>
      </c>
      <c r="V6" s="544">
        <f t="shared" si="0"/>
        <v>0</v>
      </c>
    </row>
    <row r="7" spans="1:30" ht="37.5" customHeight="1">
      <c r="A7" s="538"/>
      <c r="B7" s="545"/>
      <c r="C7" s="219"/>
      <c r="D7" s="196" t="s">
        <v>216</v>
      </c>
      <c r="E7" s="197" t="s">
        <v>91</v>
      </c>
      <c r="F7" s="202" t="s">
        <v>116</v>
      </c>
      <c r="G7" s="201" t="s">
        <v>116</v>
      </c>
      <c r="H7" s="203">
        <v>2</v>
      </c>
      <c r="I7" s="201">
        <v>2</v>
      </c>
      <c r="J7" s="201">
        <v>0</v>
      </c>
      <c r="K7" s="201"/>
      <c r="L7" s="201"/>
      <c r="M7" s="204"/>
      <c r="N7" s="218"/>
      <c r="O7" s="201"/>
      <c r="P7" s="201"/>
      <c r="Q7" s="201"/>
      <c r="R7" s="201"/>
      <c r="S7" s="546"/>
      <c r="T7" s="543">
        <f t="shared" si="0"/>
        <v>2</v>
      </c>
      <c r="U7" s="541">
        <f t="shared" si="0"/>
        <v>2</v>
      </c>
      <c r="V7" s="544">
        <f t="shared" si="0"/>
        <v>0</v>
      </c>
      <c r="W7" s="547"/>
      <c r="X7" s="242"/>
      <c r="Y7" s="243"/>
      <c r="Z7" s="236"/>
      <c r="AA7" s="244"/>
      <c r="AB7" s="244"/>
      <c r="AC7" s="244"/>
      <c r="AD7" s="244"/>
    </row>
    <row r="8" spans="1:30" ht="37.5" customHeight="1">
      <c r="A8" s="538"/>
      <c r="B8" s="545"/>
      <c r="C8" s="220"/>
      <c r="D8" s="212" t="s">
        <v>147</v>
      </c>
      <c r="E8" s="213" t="s">
        <v>104</v>
      </c>
      <c r="F8" s="200" t="s">
        <v>215</v>
      </c>
      <c r="G8" s="216"/>
      <c r="H8" s="203">
        <v>2</v>
      </c>
      <c r="I8" s="201">
        <v>2</v>
      </c>
      <c r="J8" s="201">
        <v>0</v>
      </c>
      <c r="K8" s="201"/>
      <c r="L8" s="201"/>
      <c r="M8" s="204"/>
      <c r="N8" s="218"/>
      <c r="O8" s="201"/>
      <c r="P8" s="201"/>
      <c r="Q8" s="201"/>
      <c r="R8" s="201"/>
      <c r="S8" s="546"/>
      <c r="T8" s="543">
        <f t="shared" si="0"/>
        <v>2</v>
      </c>
      <c r="U8" s="541">
        <f t="shared" si="0"/>
        <v>2</v>
      </c>
      <c r="V8" s="544">
        <f t="shared" si="0"/>
        <v>0</v>
      </c>
    </row>
    <row r="9" spans="1:30" ht="37.5" customHeight="1">
      <c r="A9" s="538"/>
      <c r="B9" s="545"/>
      <c r="C9" s="221"/>
      <c r="D9" s="217" t="s">
        <v>148</v>
      </c>
      <c r="E9" s="214" t="s">
        <v>104</v>
      </c>
      <c r="F9" s="215" t="s">
        <v>215</v>
      </c>
      <c r="G9" s="201"/>
      <c r="H9" s="203">
        <v>2</v>
      </c>
      <c r="I9" s="201">
        <v>2</v>
      </c>
      <c r="J9" s="201">
        <v>0</v>
      </c>
      <c r="K9" s="201"/>
      <c r="L9" s="201"/>
      <c r="M9" s="204"/>
      <c r="N9" s="218"/>
      <c r="O9" s="201"/>
      <c r="P9" s="201"/>
      <c r="Q9" s="201"/>
      <c r="R9" s="201"/>
      <c r="S9" s="548"/>
      <c r="T9" s="543">
        <f t="shared" si="0"/>
        <v>2</v>
      </c>
      <c r="U9" s="541">
        <f t="shared" si="0"/>
        <v>2</v>
      </c>
      <c r="V9" s="544">
        <f t="shared" si="0"/>
        <v>0</v>
      </c>
    </row>
    <row r="10" spans="1:30" ht="37.5" customHeight="1">
      <c r="A10" s="549"/>
      <c r="B10" s="545"/>
      <c r="C10" s="217"/>
      <c r="D10" s="207" t="s">
        <v>149</v>
      </c>
      <c r="E10" s="214" t="s">
        <v>104</v>
      </c>
      <c r="F10" s="215" t="s">
        <v>215</v>
      </c>
      <c r="G10" s="208"/>
      <c r="H10" s="209"/>
      <c r="I10" s="208"/>
      <c r="J10" s="208"/>
      <c r="K10" s="208">
        <v>2</v>
      </c>
      <c r="L10" s="208">
        <v>2</v>
      </c>
      <c r="M10" s="210">
        <v>0</v>
      </c>
      <c r="N10" s="206"/>
      <c r="O10" s="208"/>
      <c r="P10" s="208"/>
      <c r="Q10" s="208"/>
      <c r="R10" s="208"/>
      <c r="S10" s="550"/>
      <c r="T10" s="543">
        <f t="shared" si="0"/>
        <v>2</v>
      </c>
      <c r="U10" s="541">
        <f t="shared" si="0"/>
        <v>2</v>
      </c>
      <c r="V10" s="544">
        <f t="shared" si="0"/>
        <v>0</v>
      </c>
    </row>
    <row r="11" spans="1:30" ht="37.5" customHeight="1">
      <c r="A11" s="549"/>
      <c r="B11" s="551"/>
      <c r="C11" s="223"/>
      <c r="D11" s="222" t="s">
        <v>150</v>
      </c>
      <c r="E11" s="225" t="s">
        <v>104</v>
      </c>
      <c r="F11" s="224" t="s">
        <v>215</v>
      </c>
      <c r="G11" s="208"/>
      <c r="H11" s="209"/>
      <c r="I11" s="208"/>
      <c r="J11" s="208"/>
      <c r="K11" s="208">
        <v>2</v>
      </c>
      <c r="L11" s="208">
        <v>2</v>
      </c>
      <c r="M11" s="210">
        <v>0</v>
      </c>
      <c r="N11" s="206"/>
      <c r="O11" s="208"/>
      <c r="P11" s="208"/>
      <c r="Q11" s="208"/>
      <c r="R11" s="208"/>
      <c r="S11" s="550"/>
      <c r="T11" s="543">
        <f t="shared" si="0"/>
        <v>2</v>
      </c>
      <c r="U11" s="541">
        <f t="shared" si="0"/>
        <v>2</v>
      </c>
      <c r="V11" s="544">
        <f t="shared" si="0"/>
        <v>0</v>
      </c>
    </row>
    <row r="12" spans="1:30" ht="16.5" customHeight="1" thickBot="1">
      <c r="A12" s="552"/>
      <c r="B12" s="553" t="s">
        <v>217</v>
      </c>
      <c r="C12" s="554"/>
      <c r="D12" s="554"/>
      <c r="E12" s="555"/>
      <c r="F12" s="553"/>
      <c r="G12" s="553"/>
      <c r="H12" s="556">
        <f t="shared" ref="H12:V12" si="1">SUM(H5:H11)</f>
        <v>7</v>
      </c>
      <c r="I12" s="553">
        <f t="shared" si="1"/>
        <v>7</v>
      </c>
      <c r="J12" s="553">
        <f t="shared" si="1"/>
        <v>0</v>
      </c>
      <c r="K12" s="553">
        <f t="shared" si="1"/>
        <v>6</v>
      </c>
      <c r="L12" s="553">
        <f t="shared" si="1"/>
        <v>6</v>
      </c>
      <c r="M12" s="557">
        <f t="shared" si="1"/>
        <v>0</v>
      </c>
      <c r="N12" s="558">
        <f t="shared" si="1"/>
        <v>0</v>
      </c>
      <c r="O12" s="553">
        <f t="shared" si="1"/>
        <v>0</v>
      </c>
      <c r="P12" s="553">
        <f t="shared" si="1"/>
        <v>0</v>
      </c>
      <c r="Q12" s="553">
        <f t="shared" si="1"/>
        <v>0</v>
      </c>
      <c r="R12" s="553">
        <f t="shared" si="1"/>
        <v>0</v>
      </c>
      <c r="S12" s="559">
        <f t="shared" si="1"/>
        <v>0</v>
      </c>
      <c r="T12" s="556">
        <f>SUM(T5,T6,T7,T8,T9,T10,T11)</f>
        <v>13</v>
      </c>
      <c r="U12" s="553">
        <f t="shared" si="1"/>
        <v>13</v>
      </c>
      <c r="V12" s="557">
        <f t="shared" si="1"/>
        <v>0</v>
      </c>
    </row>
    <row r="13" spans="1:30" ht="38.25" customHeight="1">
      <c r="A13" s="538" t="s">
        <v>44</v>
      </c>
      <c r="B13" s="560" t="s">
        <v>161</v>
      </c>
      <c r="C13" s="207"/>
      <c r="D13" s="561" t="s">
        <v>218</v>
      </c>
      <c r="E13" s="230" t="s">
        <v>84</v>
      </c>
      <c r="F13" s="202" t="s">
        <v>116</v>
      </c>
      <c r="G13" s="201" t="s">
        <v>116</v>
      </c>
      <c r="H13" s="203">
        <v>2</v>
      </c>
      <c r="I13" s="201">
        <v>0</v>
      </c>
      <c r="J13" s="201">
        <v>2</v>
      </c>
      <c r="K13" s="201"/>
      <c r="L13" s="201"/>
      <c r="M13" s="204"/>
      <c r="N13" s="218"/>
      <c r="O13" s="201"/>
      <c r="P13" s="201"/>
      <c r="Q13" s="201"/>
      <c r="R13" s="201"/>
      <c r="S13" s="548"/>
      <c r="T13" s="543">
        <f>SUM(H13,K13,N13,Q13)</f>
        <v>2</v>
      </c>
      <c r="U13" s="541">
        <f>SUM(I13,L13,O13,R13)</f>
        <v>0</v>
      </c>
      <c r="V13" s="544">
        <f>SUM(J13,M13,P13,S13)</f>
        <v>2</v>
      </c>
    </row>
    <row r="14" spans="1:30" ht="38.25" customHeight="1">
      <c r="A14" s="538"/>
      <c r="B14" s="562"/>
      <c r="C14" s="207"/>
      <c r="D14" s="561" t="s">
        <v>152</v>
      </c>
      <c r="E14" s="230" t="s">
        <v>84</v>
      </c>
      <c r="F14" s="202" t="s">
        <v>116</v>
      </c>
      <c r="G14" s="201" t="s">
        <v>116</v>
      </c>
      <c r="H14" s="512"/>
      <c r="I14" s="511"/>
      <c r="J14" s="511"/>
      <c r="K14" s="511">
        <v>3</v>
      </c>
      <c r="L14" s="511">
        <v>1</v>
      </c>
      <c r="M14" s="563">
        <v>2</v>
      </c>
      <c r="N14" s="564"/>
      <c r="O14" s="511"/>
      <c r="P14" s="511"/>
      <c r="Q14" s="511"/>
      <c r="R14" s="511"/>
      <c r="S14" s="565"/>
      <c r="T14" s="543">
        <f t="shared" ref="T14:V23" si="2">SUM(H14,K14,N14,Q14)</f>
        <v>3</v>
      </c>
      <c r="U14" s="541">
        <f t="shared" si="2"/>
        <v>1</v>
      </c>
      <c r="V14" s="544">
        <f t="shared" si="2"/>
        <v>2</v>
      </c>
    </row>
    <row r="15" spans="1:30" ht="38.25" customHeight="1">
      <c r="A15" s="538"/>
      <c r="B15" s="562"/>
      <c r="C15" s="207"/>
      <c r="D15" s="226" t="s">
        <v>153</v>
      </c>
      <c r="E15" s="230" t="s">
        <v>84</v>
      </c>
      <c r="F15" s="202" t="s">
        <v>116</v>
      </c>
      <c r="G15" s="201" t="s">
        <v>116</v>
      </c>
      <c r="H15" s="512"/>
      <c r="I15" s="511"/>
      <c r="J15" s="511"/>
      <c r="K15" s="511"/>
      <c r="L15" s="511"/>
      <c r="M15" s="563"/>
      <c r="N15" s="40"/>
      <c r="O15" s="39"/>
      <c r="P15" s="39"/>
      <c r="Q15" s="39">
        <v>3</v>
      </c>
      <c r="R15" s="39">
        <v>1</v>
      </c>
      <c r="S15" s="565">
        <v>2</v>
      </c>
      <c r="T15" s="543">
        <f t="shared" si="2"/>
        <v>3</v>
      </c>
      <c r="U15" s="541">
        <f t="shared" si="2"/>
        <v>1</v>
      </c>
      <c r="V15" s="544">
        <f t="shared" si="2"/>
        <v>2</v>
      </c>
    </row>
    <row r="16" spans="1:30" ht="38.25" customHeight="1">
      <c r="A16" s="538"/>
      <c r="B16" s="562"/>
      <c r="C16" s="207"/>
      <c r="D16" s="226" t="s">
        <v>154</v>
      </c>
      <c r="E16" s="230" t="s">
        <v>84</v>
      </c>
      <c r="F16" s="202" t="s">
        <v>116</v>
      </c>
      <c r="G16" s="201" t="s">
        <v>116</v>
      </c>
      <c r="H16" s="512"/>
      <c r="I16" s="511"/>
      <c r="J16" s="511"/>
      <c r="K16" s="511"/>
      <c r="L16" s="511"/>
      <c r="M16" s="563"/>
      <c r="N16" s="40"/>
      <c r="O16" s="39"/>
      <c r="P16" s="39"/>
      <c r="Q16" s="39">
        <v>3</v>
      </c>
      <c r="R16" s="39">
        <v>1</v>
      </c>
      <c r="S16" s="565">
        <v>2</v>
      </c>
      <c r="T16" s="543">
        <f t="shared" si="2"/>
        <v>3</v>
      </c>
      <c r="U16" s="541">
        <f t="shared" si="2"/>
        <v>1</v>
      </c>
      <c r="V16" s="544">
        <f t="shared" si="2"/>
        <v>2</v>
      </c>
    </row>
    <row r="17" spans="1:36" ht="38.25" customHeight="1">
      <c r="A17" s="538"/>
      <c r="B17" s="562"/>
      <c r="C17" s="207"/>
      <c r="D17" s="226" t="s">
        <v>155</v>
      </c>
      <c r="E17" s="230" t="s">
        <v>84</v>
      </c>
      <c r="F17" s="202" t="s">
        <v>116</v>
      </c>
      <c r="G17" s="201" t="s">
        <v>116</v>
      </c>
      <c r="H17" s="512"/>
      <c r="I17" s="511"/>
      <c r="J17" s="511"/>
      <c r="K17" s="511"/>
      <c r="L17" s="511"/>
      <c r="M17" s="563"/>
      <c r="N17" s="564">
        <v>3</v>
      </c>
      <c r="O17" s="511">
        <v>1</v>
      </c>
      <c r="P17" s="511">
        <v>2</v>
      </c>
      <c r="Q17" s="511"/>
      <c r="R17" s="511"/>
      <c r="S17" s="565"/>
      <c r="T17" s="543">
        <f t="shared" si="2"/>
        <v>3</v>
      </c>
      <c r="U17" s="541">
        <f t="shared" si="2"/>
        <v>1</v>
      </c>
      <c r="V17" s="544">
        <f t="shared" si="2"/>
        <v>2</v>
      </c>
    </row>
    <row r="18" spans="1:36" ht="38.25" customHeight="1">
      <c r="A18" s="538"/>
      <c r="B18" s="562"/>
      <c r="C18" s="207"/>
      <c r="D18" s="226" t="s">
        <v>156</v>
      </c>
      <c r="E18" s="230" t="s">
        <v>84</v>
      </c>
      <c r="F18" s="202" t="s">
        <v>116</v>
      </c>
      <c r="G18" s="201" t="s">
        <v>116</v>
      </c>
      <c r="H18" s="512"/>
      <c r="I18" s="511"/>
      <c r="J18" s="511"/>
      <c r="K18" s="511"/>
      <c r="L18" s="39"/>
      <c r="M18" s="47"/>
      <c r="N18" s="564">
        <v>3</v>
      </c>
      <c r="O18" s="511">
        <v>1</v>
      </c>
      <c r="P18" s="511">
        <v>2</v>
      </c>
      <c r="Q18" s="39"/>
      <c r="R18" s="39"/>
      <c r="S18" s="565"/>
      <c r="T18" s="543">
        <f t="shared" si="2"/>
        <v>3</v>
      </c>
      <c r="U18" s="541">
        <f t="shared" si="2"/>
        <v>1</v>
      </c>
      <c r="V18" s="544">
        <f t="shared" si="2"/>
        <v>2</v>
      </c>
    </row>
    <row r="19" spans="1:36" ht="38.25" customHeight="1">
      <c r="A19" s="538"/>
      <c r="B19" s="566" t="s">
        <v>219</v>
      </c>
      <c r="C19" s="207"/>
      <c r="D19" s="226" t="s">
        <v>157</v>
      </c>
      <c r="E19" s="230" t="s">
        <v>84</v>
      </c>
      <c r="F19" s="202" t="s">
        <v>116</v>
      </c>
      <c r="G19" s="201" t="s">
        <v>116</v>
      </c>
      <c r="H19" s="512"/>
      <c r="I19" s="511"/>
      <c r="J19" s="511"/>
      <c r="K19" s="201"/>
      <c r="L19" s="201"/>
      <c r="M19" s="204"/>
      <c r="N19" s="564">
        <v>3</v>
      </c>
      <c r="O19" s="511">
        <v>1</v>
      </c>
      <c r="P19" s="511">
        <v>2</v>
      </c>
      <c r="Q19" s="511"/>
      <c r="R19" s="511"/>
      <c r="S19" s="565"/>
      <c r="T19" s="543">
        <f t="shared" si="2"/>
        <v>3</v>
      </c>
      <c r="U19" s="541">
        <f t="shared" si="2"/>
        <v>1</v>
      </c>
      <c r="V19" s="544">
        <f t="shared" si="2"/>
        <v>2</v>
      </c>
    </row>
    <row r="20" spans="1:36" ht="38.25" customHeight="1">
      <c r="A20" s="538"/>
      <c r="B20" s="562"/>
      <c r="C20" s="207"/>
      <c r="D20" s="561" t="s">
        <v>158</v>
      </c>
      <c r="E20" s="230" t="s">
        <v>84</v>
      </c>
      <c r="F20" s="202" t="s">
        <v>116</v>
      </c>
      <c r="G20" s="201" t="s">
        <v>116</v>
      </c>
      <c r="H20" s="512"/>
      <c r="I20" s="511"/>
      <c r="J20" s="511"/>
      <c r="K20" s="511"/>
      <c r="L20" s="511"/>
      <c r="M20" s="563"/>
      <c r="N20" s="564">
        <v>3</v>
      </c>
      <c r="O20" s="511">
        <v>1</v>
      </c>
      <c r="P20" s="511">
        <v>2</v>
      </c>
      <c r="Q20" s="511"/>
      <c r="R20" s="511"/>
      <c r="S20" s="565"/>
      <c r="T20" s="543">
        <f t="shared" si="2"/>
        <v>3</v>
      </c>
      <c r="U20" s="541">
        <f t="shared" si="2"/>
        <v>1</v>
      </c>
      <c r="V20" s="544">
        <f t="shared" si="2"/>
        <v>2</v>
      </c>
    </row>
    <row r="21" spans="1:36" ht="38.25" customHeight="1">
      <c r="A21" s="538"/>
      <c r="B21" s="562"/>
      <c r="C21" s="207"/>
      <c r="D21" s="561" t="s">
        <v>220</v>
      </c>
      <c r="E21" s="230" t="s">
        <v>84</v>
      </c>
      <c r="F21" s="202" t="s">
        <v>116</v>
      </c>
      <c r="G21" s="201" t="s">
        <v>116</v>
      </c>
      <c r="H21" s="41"/>
      <c r="I21" s="39"/>
      <c r="J21" s="511"/>
      <c r="K21" s="511"/>
      <c r="L21" s="511"/>
      <c r="M21" s="563"/>
      <c r="N21" s="564">
        <v>3</v>
      </c>
      <c r="O21" s="511">
        <v>1</v>
      </c>
      <c r="P21" s="511">
        <v>2</v>
      </c>
      <c r="Q21" s="511"/>
      <c r="R21" s="511"/>
      <c r="S21" s="565"/>
      <c r="T21" s="543">
        <f t="shared" si="2"/>
        <v>3</v>
      </c>
      <c r="U21" s="541">
        <f t="shared" si="2"/>
        <v>1</v>
      </c>
      <c r="V21" s="544">
        <f t="shared" si="2"/>
        <v>2</v>
      </c>
    </row>
    <row r="22" spans="1:36" ht="38.25" customHeight="1">
      <c r="A22" s="538"/>
      <c r="B22" s="562"/>
      <c r="C22" s="207"/>
      <c r="D22" s="561" t="s">
        <v>159</v>
      </c>
      <c r="E22" s="230" t="s">
        <v>84</v>
      </c>
      <c r="F22" s="202" t="s">
        <v>116</v>
      </c>
      <c r="G22" s="201" t="s">
        <v>116</v>
      </c>
      <c r="H22" s="512"/>
      <c r="I22" s="511"/>
      <c r="J22" s="511"/>
      <c r="K22" s="511"/>
      <c r="L22" s="511"/>
      <c r="M22" s="563"/>
      <c r="N22" s="564"/>
      <c r="O22" s="511"/>
      <c r="P22" s="511"/>
      <c r="Q22" s="511">
        <v>3</v>
      </c>
      <c r="R22" s="511">
        <v>1</v>
      </c>
      <c r="S22" s="565">
        <v>2</v>
      </c>
      <c r="T22" s="543">
        <f t="shared" si="2"/>
        <v>3</v>
      </c>
      <c r="U22" s="541">
        <f t="shared" si="2"/>
        <v>1</v>
      </c>
      <c r="V22" s="544">
        <f t="shared" si="2"/>
        <v>2</v>
      </c>
    </row>
    <row r="23" spans="1:36" ht="38.25" customHeight="1">
      <c r="A23" s="538"/>
      <c r="B23" s="567"/>
      <c r="C23" s="207"/>
      <c r="D23" s="226" t="s">
        <v>160</v>
      </c>
      <c r="E23" s="230" t="s">
        <v>84</v>
      </c>
      <c r="F23" s="202" t="s">
        <v>116</v>
      </c>
      <c r="G23" s="201" t="s">
        <v>116</v>
      </c>
      <c r="H23" s="41"/>
      <c r="I23" s="511"/>
      <c r="J23" s="511"/>
      <c r="K23" s="511"/>
      <c r="L23" s="511"/>
      <c r="M23" s="563"/>
      <c r="N23" s="564"/>
      <c r="O23" s="511"/>
      <c r="P23" s="511"/>
      <c r="Q23" s="511">
        <v>3</v>
      </c>
      <c r="R23" s="511">
        <v>1</v>
      </c>
      <c r="S23" s="565">
        <v>2</v>
      </c>
      <c r="T23" s="543">
        <f t="shared" si="2"/>
        <v>3</v>
      </c>
      <c r="U23" s="541">
        <f t="shared" si="2"/>
        <v>1</v>
      </c>
      <c r="V23" s="544">
        <f t="shared" si="2"/>
        <v>2</v>
      </c>
    </row>
    <row r="24" spans="1:36" ht="16.5" customHeight="1" thickBot="1">
      <c r="A24" s="552"/>
      <c r="B24" s="553" t="s">
        <v>217</v>
      </c>
      <c r="C24" s="568"/>
      <c r="D24" s="568"/>
      <c r="E24" s="569"/>
      <c r="F24" s="553"/>
      <c r="G24" s="553"/>
      <c r="H24" s="556">
        <f t="shared" ref="H24:V24" si="3">SUM(H13:H23)</f>
        <v>2</v>
      </c>
      <c r="I24" s="553">
        <f t="shared" si="3"/>
        <v>0</v>
      </c>
      <c r="J24" s="553">
        <f t="shared" si="3"/>
        <v>2</v>
      </c>
      <c r="K24" s="553">
        <f t="shared" si="3"/>
        <v>3</v>
      </c>
      <c r="L24" s="553">
        <f t="shared" si="3"/>
        <v>1</v>
      </c>
      <c r="M24" s="557">
        <f t="shared" si="3"/>
        <v>2</v>
      </c>
      <c r="N24" s="558">
        <f t="shared" si="3"/>
        <v>15</v>
      </c>
      <c r="O24" s="553">
        <f t="shared" si="3"/>
        <v>5</v>
      </c>
      <c r="P24" s="553">
        <f t="shared" si="3"/>
        <v>10</v>
      </c>
      <c r="Q24" s="553">
        <f t="shared" si="3"/>
        <v>12</v>
      </c>
      <c r="R24" s="553">
        <f t="shared" si="3"/>
        <v>4</v>
      </c>
      <c r="S24" s="559">
        <f t="shared" si="3"/>
        <v>8</v>
      </c>
      <c r="T24" s="556">
        <f>SUM(T13,T14,T15,T16,T17,T18,T19,T20,T21,T22,T23)</f>
        <v>32</v>
      </c>
      <c r="U24" s="553">
        <f t="shared" si="3"/>
        <v>10</v>
      </c>
      <c r="V24" s="557">
        <f t="shared" si="3"/>
        <v>22</v>
      </c>
    </row>
    <row r="25" spans="1:36" ht="37.5" customHeight="1">
      <c r="A25" s="570" t="s">
        <v>45</v>
      </c>
      <c r="B25" s="571" t="s">
        <v>9</v>
      </c>
      <c r="C25" s="572"/>
      <c r="D25" s="573" t="s">
        <v>162</v>
      </c>
      <c r="E25" s="230" t="s">
        <v>221</v>
      </c>
      <c r="F25" s="200" t="s">
        <v>215</v>
      </c>
      <c r="G25" s="200" t="s">
        <v>215</v>
      </c>
      <c r="H25" s="238"/>
      <c r="I25" s="239"/>
      <c r="J25" s="574"/>
      <c r="K25" s="574"/>
      <c r="L25" s="239"/>
      <c r="M25" s="240"/>
      <c r="N25" s="40"/>
      <c r="O25" s="39"/>
      <c r="P25" s="39"/>
      <c r="Q25" s="39">
        <v>1</v>
      </c>
      <c r="R25" s="39">
        <v>1</v>
      </c>
      <c r="S25" s="92">
        <v>0</v>
      </c>
      <c r="T25" s="575">
        <f>SUM(H25,K25,N25,Q25)</f>
        <v>1</v>
      </c>
      <c r="U25" s="576">
        <f>SUM(I25,L25,O25,R25)</f>
        <v>1</v>
      </c>
      <c r="V25" s="577">
        <f>SUM(J25,M25,P25,S25)</f>
        <v>0</v>
      </c>
      <c r="X25" s="235"/>
      <c r="Y25" s="578"/>
      <c r="Z25" s="236"/>
      <c r="AA25" s="236"/>
      <c r="AB25" s="237"/>
      <c r="AC25" s="237"/>
      <c r="AD25" s="579"/>
      <c r="AE25" s="579"/>
      <c r="AF25" s="237"/>
      <c r="AG25" s="237"/>
      <c r="AH25" s="237"/>
      <c r="AI25" s="237"/>
      <c r="AJ25" s="237"/>
    </row>
    <row r="26" spans="1:36" ht="37.5" customHeight="1">
      <c r="A26" s="538"/>
      <c r="B26" s="580" t="s">
        <v>10</v>
      </c>
      <c r="C26" s="541"/>
      <c r="D26" s="226" t="s">
        <v>222</v>
      </c>
      <c r="E26" s="581"/>
      <c r="F26" s="200" t="s">
        <v>215</v>
      </c>
      <c r="G26" s="200" t="s">
        <v>215</v>
      </c>
      <c r="H26" s="51"/>
      <c r="I26" s="52"/>
      <c r="J26" s="582"/>
      <c r="K26" s="582"/>
      <c r="L26" s="52"/>
      <c r="M26" s="57"/>
      <c r="N26" s="56">
        <v>3</v>
      </c>
      <c r="O26" s="52">
        <v>0</v>
      </c>
      <c r="P26" s="52">
        <v>0</v>
      </c>
      <c r="Q26" s="39"/>
      <c r="R26" s="39"/>
      <c r="S26" s="92"/>
      <c r="T26" s="575">
        <f t="shared" ref="T26:V37" si="4">SUM(H26,K26,N26,Q26)</f>
        <v>3</v>
      </c>
      <c r="U26" s="576">
        <f t="shared" si="4"/>
        <v>0</v>
      </c>
      <c r="V26" s="577">
        <f t="shared" si="4"/>
        <v>0</v>
      </c>
    </row>
    <row r="27" spans="1:36" ht="37.5" customHeight="1">
      <c r="A27" s="538"/>
      <c r="B27" s="580"/>
      <c r="C27" s="541"/>
      <c r="D27" s="227" t="s">
        <v>223</v>
      </c>
      <c r="E27" s="583"/>
      <c r="F27" s="200" t="s">
        <v>215</v>
      </c>
      <c r="G27" s="200" t="s">
        <v>215</v>
      </c>
      <c r="H27" s="41"/>
      <c r="I27" s="39"/>
      <c r="J27" s="511"/>
      <c r="K27" s="40"/>
      <c r="L27" s="39"/>
      <c r="M27" s="47"/>
      <c r="N27" s="40">
        <v>3</v>
      </c>
      <c r="O27" s="39">
        <v>1</v>
      </c>
      <c r="P27" s="39">
        <v>2</v>
      </c>
      <c r="Q27" s="40"/>
      <c r="R27" s="39"/>
      <c r="S27" s="47"/>
      <c r="T27" s="575">
        <v>3</v>
      </c>
      <c r="U27" s="576">
        <v>1</v>
      </c>
      <c r="V27" s="577">
        <v>2</v>
      </c>
    </row>
    <row r="28" spans="1:36" ht="37.5" customHeight="1">
      <c r="A28" s="538"/>
      <c r="B28" s="580"/>
      <c r="C28" s="541"/>
      <c r="D28" s="226" t="s">
        <v>163</v>
      </c>
      <c r="E28" s="584" t="s">
        <v>84</v>
      </c>
      <c r="F28" s="200" t="s">
        <v>215</v>
      </c>
      <c r="G28" s="200" t="s">
        <v>215</v>
      </c>
      <c r="H28" s="41">
        <v>3</v>
      </c>
      <c r="I28" s="39">
        <v>3</v>
      </c>
      <c r="J28" s="511">
        <v>0</v>
      </c>
      <c r="K28" s="511"/>
      <c r="L28" s="39"/>
      <c r="M28" s="47"/>
      <c r="N28" s="40"/>
      <c r="O28" s="39"/>
      <c r="P28" s="39"/>
      <c r="Q28" s="511"/>
      <c r="R28" s="511"/>
      <c r="S28" s="565"/>
      <c r="T28" s="575">
        <f t="shared" si="4"/>
        <v>3</v>
      </c>
      <c r="U28" s="576">
        <f t="shared" si="4"/>
        <v>3</v>
      </c>
      <c r="V28" s="577">
        <f t="shared" si="4"/>
        <v>0</v>
      </c>
    </row>
    <row r="29" spans="1:36" ht="37.5" customHeight="1">
      <c r="A29" s="538"/>
      <c r="B29" s="580"/>
      <c r="C29" s="541"/>
      <c r="D29" s="227" t="s">
        <v>206</v>
      </c>
      <c r="E29" s="584" t="s">
        <v>84</v>
      </c>
      <c r="F29" s="200" t="s">
        <v>215</v>
      </c>
      <c r="G29" s="200" t="s">
        <v>215</v>
      </c>
      <c r="H29" s="41">
        <v>3</v>
      </c>
      <c r="I29" s="39">
        <v>3</v>
      </c>
      <c r="J29" s="511">
        <v>0</v>
      </c>
      <c r="K29" s="511"/>
      <c r="L29" s="39"/>
      <c r="M29" s="47"/>
      <c r="N29" s="40"/>
      <c r="O29" s="39"/>
      <c r="P29" s="39"/>
      <c r="Q29" s="201"/>
      <c r="R29" s="201"/>
      <c r="S29" s="548"/>
      <c r="T29" s="575">
        <f t="shared" si="4"/>
        <v>3</v>
      </c>
      <c r="U29" s="576">
        <f t="shared" si="4"/>
        <v>3</v>
      </c>
      <c r="V29" s="577">
        <f t="shared" si="4"/>
        <v>0</v>
      </c>
    </row>
    <row r="30" spans="1:36" ht="37.5" customHeight="1">
      <c r="A30" s="538"/>
      <c r="B30" s="580"/>
      <c r="C30" s="585"/>
      <c r="D30" s="227" t="s">
        <v>174</v>
      </c>
      <c r="E30" s="584"/>
      <c r="F30" s="200" t="s">
        <v>215</v>
      </c>
      <c r="G30" s="200" t="s">
        <v>215</v>
      </c>
      <c r="H30" s="41">
        <v>3</v>
      </c>
      <c r="I30" s="39">
        <v>1</v>
      </c>
      <c r="J30" s="511">
        <v>2</v>
      </c>
      <c r="K30" s="40"/>
      <c r="L30" s="39"/>
      <c r="M30" s="47"/>
      <c r="N30" s="40"/>
      <c r="O30" s="39"/>
      <c r="P30" s="39"/>
      <c r="Q30" s="511"/>
      <c r="R30" s="511"/>
      <c r="S30" s="565"/>
      <c r="T30" s="575">
        <f t="shared" si="4"/>
        <v>3</v>
      </c>
      <c r="U30" s="576">
        <f t="shared" si="4"/>
        <v>1</v>
      </c>
      <c r="V30" s="577">
        <f t="shared" si="4"/>
        <v>2</v>
      </c>
    </row>
    <row r="31" spans="1:36" ht="37.5" customHeight="1">
      <c r="A31" s="538"/>
      <c r="B31" s="580"/>
      <c r="C31" s="585"/>
      <c r="D31" s="227" t="s">
        <v>167</v>
      </c>
      <c r="E31" s="583"/>
      <c r="F31" s="200" t="s">
        <v>215</v>
      </c>
      <c r="G31" s="200" t="s">
        <v>215</v>
      </c>
      <c r="H31" s="512">
        <v>3</v>
      </c>
      <c r="I31" s="39">
        <v>1</v>
      </c>
      <c r="J31" s="39">
        <v>2</v>
      </c>
      <c r="K31" s="40"/>
      <c r="L31" s="39"/>
      <c r="M31" s="47"/>
      <c r="N31" s="40"/>
      <c r="O31" s="39"/>
      <c r="P31" s="39"/>
      <c r="Q31" s="40"/>
      <c r="R31" s="39"/>
      <c r="S31" s="39"/>
      <c r="T31" s="575">
        <f t="shared" si="4"/>
        <v>3</v>
      </c>
      <c r="U31" s="576">
        <f t="shared" si="4"/>
        <v>1</v>
      </c>
      <c r="V31" s="577">
        <f t="shared" si="4"/>
        <v>2</v>
      </c>
    </row>
    <row r="32" spans="1:36" ht="37.5" customHeight="1">
      <c r="A32" s="538"/>
      <c r="B32" s="580"/>
      <c r="C32" s="585"/>
      <c r="D32" s="227" t="s">
        <v>224</v>
      </c>
      <c r="E32" s="584" t="s">
        <v>84</v>
      </c>
      <c r="F32" s="200" t="s">
        <v>215</v>
      </c>
      <c r="G32" s="200" t="s">
        <v>215</v>
      </c>
      <c r="H32" s="41"/>
      <c r="I32" s="39"/>
      <c r="J32" s="511"/>
      <c r="K32" s="40"/>
      <c r="L32" s="39"/>
      <c r="M32" s="47"/>
      <c r="N32" s="40"/>
      <c r="O32" s="39"/>
      <c r="P32" s="39"/>
      <c r="Q32" s="40">
        <v>3</v>
      </c>
      <c r="R32" s="39">
        <v>3</v>
      </c>
      <c r="S32" s="39">
        <v>0</v>
      </c>
      <c r="T32" s="575">
        <f t="shared" si="4"/>
        <v>3</v>
      </c>
      <c r="U32" s="576">
        <f t="shared" si="4"/>
        <v>3</v>
      </c>
      <c r="V32" s="577">
        <f t="shared" si="4"/>
        <v>0</v>
      </c>
    </row>
    <row r="33" spans="1:22" ht="37.5" customHeight="1">
      <c r="A33" s="538"/>
      <c r="B33" s="580"/>
      <c r="C33" s="585"/>
      <c r="D33" s="227" t="s">
        <v>225</v>
      </c>
      <c r="E33" s="583"/>
      <c r="F33" s="200" t="s">
        <v>215</v>
      </c>
      <c r="G33" s="200" t="s">
        <v>215</v>
      </c>
      <c r="H33" s="41"/>
      <c r="I33" s="39"/>
      <c r="J33" s="511"/>
      <c r="K33" s="40"/>
      <c r="L33" s="39"/>
      <c r="M33" s="47"/>
      <c r="N33" s="40"/>
      <c r="O33" s="39"/>
      <c r="P33" s="39"/>
      <c r="Q33" s="40">
        <v>3</v>
      </c>
      <c r="R33" s="39">
        <v>1</v>
      </c>
      <c r="S33" s="47">
        <v>2</v>
      </c>
      <c r="T33" s="575">
        <f t="shared" si="4"/>
        <v>3</v>
      </c>
      <c r="U33" s="576">
        <f t="shared" si="4"/>
        <v>1</v>
      </c>
      <c r="V33" s="577">
        <f t="shared" si="4"/>
        <v>2</v>
      </c>
    </row>
    <row r="34" spans="1:22" ht="37.5" customHeight="1">
      <c r="A34" s="538"/>
      <c r="B34" s="580"/>
      <c r="C34" s="585"/>
      <c r="D34" s="228" t="s">
        <v>165</v>
      </c>
      <c r="E34" s="584" t="s">
        <v>84</v>
      </c>
      <c r="F34" s="200" t="s">
        <v>215</v>
      </c>
      <c r="G34" s="200" t="s">
        <v>215</v>
      </c>
      <c r="H34" s="203"/>
      <c r="I34" s="201"/>
      <c r="J34" s="201"/>
      <c r="K34" s="201">
        <v>3</v>
      </c>
      <c r="L34" s="201">
        <v>1</v>
      </c>
      <c r="M34" s="204">
        <v>2</v>
      </c>
      <c r="N34" s="218"/>
      <c r="O34" s="201"/>
      <c r="P34" s="201"/>
      <c r="Q34" s="201"/>
      <c r="R34" s="201"/>
      <c r="S34" s="548"/>
      <c r="T34" s="575">
        <f t="shared" si="4"/>
        <v>3</v>
      </c>
      <c r="U34" s="576">
        <f t="shared" si="4"/>
        <v>1</v>
      </c>
      <c r="V34" s="577">
        <f t="shared" si="4"/>
        <v>2</v>
      </c>
    </row>
    <row r="35" spans="1:22" ht="37.5" customHeight="1">
      <c r="A35" s="538"/>
      <c r="B35" s="580"/>
      <c r="C35" s="585"/>
      <c r="D35" s="227" t="s">
        <v>166</v>
      </c>
      <c r="E35" s="584" t="s">
        <v>84</v>
      </c>
      <c r="F35" s="200" t="s">
        <v>215</v>
      </c>
      <c r="G35" s="200" t="s">
        <v>215</v>
      </c>
      <c r="H35" s="512"/>
      <c r="I35" s="39"/>
      <c r="J35" s="39"/>
      <c r="K35" s="40">
        <v>2</v>
      </c>
      <c r="L35" s="39">
        <v>2</v>
      </c>
      <c r="M35" s="47">
        <v>0</v>
      </c>
      <c r="N35" s="40"/>
      <c r="O35" s="39"/>
      <c r="P35" s="39"/>
      <c r="Q35" s="40"/>
      <c r="R35" s="39"/>
      <c r="S35" s="39"/>
      <c r="T35" s="575">
        <f t="shared" si="4"/>
        <v>2</v>
      </c>
      <c r="U35" s="576">
        <f t="shared" si="4"/>
        <v>2</v>
      </c>
      <c r="V35" s="577">
        <f t="shared" si="4"/>
        <v>0</v>
      </c>
    </row>
    <row r="36" spans="1:22" ht="37.5" customHeight="1">
      <c r="A36" s="538"/>
      <c r="B36" s="580"/>
      <c r="C36" s="585"/>
      <c r="D36" s="227" t="s">
        <v>226</v>
      </c>
      <c r="E36" s="584" t="s">
        <v>84</v>
      </c>
      <c r="F36" s="200" t="s">
        <v>215</v>
      </c>
      <c r="G36" s="200" t="s">
        <v>215</v>
      </c>
      <c r="H36" s="512"/>
      <c r="I36" s="39"/>
      <c r="J36" s="39"/>
      <c r="K36" s="40">
        <v>3</v>
      </c>
      <c r="L36" s="39">
        <v>1</v>
      </c>
      <c r="M36" s="47">
        <v>2</v>
      </c>
      <c r="N36" s="40"/>
      <c r="O36" s="39"/>
      <c r="P36" s="39"/>
      <c r="Q36" s="40"/>
      <c r="R36" s="39"/>
      <c r="S36" s="39"/>
      <c r="T36" s="575">
        <f t="shared" si="4"/>
        <v>3</v>
      </c>
      <c r="U36" s="576">
        <f t="shared" si="4"/>
        <v>1</v>
      </c>
      <c r="V36" s="577">
        <f t="shared" si="4"/>
        <v>2</v>
      </c>
    </row>
    <row r="37" spans="1:22" ht="37.5" customHeight="1">
      <c r="A37" s="538"/>
      <c r="B37" s="580"/>
      <c r="C37" s="585"/>
      <c r="D37" s="229" t="s">
        <v>227</v>
      </c>
      <c r="E37" s="583"/>
      <c r="F37" s="200" t="s">
        <v>215</v>
      </c>
      <c r="G37" s="200" t="s">
        <v>215</v>
      </c>
      <c r="H37" s="41"/>
      <c r="I37" s="39"/>
      <c r="J37" s="511"/>
      <c r="K37" s="40">
        <v>3</v>
      </c>
      <c r="L37" s="39">
        <v>1</v>
      </c>
      <c r="M37" s="47">
        <v>2</v>
      </c>
      <c r="N37" s="40"/>
      <c r="O37" s="39"/>
      <c r="P37" s="39"/>
      <c r="Q37" s="40"/>
      <c r="R37" s="39"/>
      <c r="S37" s="47"/>
      <c r="T37" s="575">
        <f t="shared" si="4"/>
        <v>3</v>
      </c>
      <c r="U37" s="576">
        <f t="shared" si="4"/>
        <v>1</v>
      </c>
      <c r="V37" s="577">
        <f t="shared" si="4"/>
        <v>2</v>
      </c>
    </row>
    <row r="38" spans="1:22" ht="16.5" customHeight="1">
      <c r="A38" s="538"/>
      <c r="B38" s="534" t="s">
        <v>217</v>
      </c>
      <c r="C38" s="586"/>
      <c r="D38" s="586"/>
      <c r="E38" s="587"/>
      <c r="F38" s="586"/>
      <c r="G38" s="586"/>
      <c r="H38" s="533">
        <f t="shared" ref="H38:S38" si="5">SUM(H25:H37)</f>
        <v>12</v>
      </c>
      <c r="I38" s="534">
        <f t="shared" si="5"/>
        <v>8</v>
      </c>
      <c r="J38" s="534">
        <f t="shared" si="5"/>
        <v>4</v>
      </c>
      <c r="K38" s="534">
        <f t="shared" si="5"/>
        <v>11</v>
      </c>
      <c r="L38" s="534">
        <f t="shared" si="5"/>
        <v>5</v>
      </c>
      <c r="M38" s="535">
        <f t="shared" si="5"/>
        <v>6</v>
      </c>
      <c r="N38" s="536">
        <f t="shared" si="5"/>
        <v>6</v>
      </c>
      <c r="O38" s="534">
        <f t="shared" si="5"/>
        <v>1</v>
      </c>
      <c r="P38" s="534">
        <f t="shared" si="5"/>
        <v>2</v>
      </c>
      <c r="Q38" s="534">
        <f t="shared" si="5"/>
        <v>7</v>
      </c>
      <c r="R38" s="534">
        <f t="shared" si="5"/>
        <v>5</v>
      </c>
      <c r="S38" s="537">
        <f t="shared" si="5"/>
        <v>2</v>
      </c>
      <c r="T38" s="533">
        <f>SUM(T25,T26,T28,T29,T30,T32,T34,T35,T36,T31,T37,T33,T27)</f>
        <v>36</v>
      </c>
      <c r="U38" s="588">
        <f>SUM(U25,U26,U28,U29,U30,U32,U34,U35,U36,U31,U37,U33,U27)</f>
        <v>19</v>
      </c>
      <c r="V38" s="535">
        <f>SUM(V25,V26,V28,V29,V30,V32,V34,V35,V36,V31,V37,V33,V27)</f>
        <v>14</v>
      </c>
    </row>
    <row r="39" spans="1:22" ht="16.5" customHeight="1" thickBot="1">
      <c r="A39" s="589" t="s">
        <v>11</v>
      </c>
      <c r="B39" s="590"/>
      <c r="C39" s="590"/>
      <c r="D39" s="590"/>
      <c r="E39" s="590"/>
      <c r="F39" s="590"/>
      <c r="G39" s="590"/>
      <c r="H39" s="556">
        <f t="shared" ref="H39:V39" si="6">SUM(H12,H24,H38)</f>
        <v>21</v>
      </c>
      <c r="I39" s="553">
        <f t="shared" si="6"/>
        <v>15</v>
      </c>
      <c r="J39" s="553">
        <f t="shared" si="6"/>
        <v>6</v>
      </c>
      <c r="K39" s="553">
        <f t="shared" si="6"/>
        <v>20</v>
      </c>
      <c r="L39" s="553">
        <f t="shared" si="6"/>
        <v>12</v>
      </c>
      <c r="M39" s="557">
        <f t="shared" si="6"/>
        <v>8</v>
      </c>
      <c r="N39" s="558">
        <f t="shared" si="6"/>
        <v>21</v>
      </c>
      <c r="O39" s="553">
        <f t="shared" si="6"/>
        <v>6</v>
      </c>
      <c r="P39" s="553">
        <f t="shared" si="6"/>
        <v>12</v>
      </c>
      <c r="Q39" s="553">
        <f t="shared" si="6"/>
        <v>19</v>
      </c>
      <c r="R39" s="553">
        <f t="shared" si="6"/>
        <v>9</v>
      </c>
      <c r="S39" s="559">
        <f t="shared" si="6"/>
        <v>10</v>
      </c>
      <c r="T39" s="556">
        <f t="shared" si="6"/>
        <v>81</v>
      </c>
      <c r="U39" s="558">
        <f t="shared" si="6"/>
        <v>42</v>
      </c>
      <c r="V39" s="591">
        <f t="shared" si="6"/>
        <v>36</v>
      </c>
    </row>
    <row r="41" spans="1:22" ht="17.25" customHeight="1">
      <c r="A41" s="592"/>
      <c r="B41" s="592"/>
      <c r="C41" s="592"/>
      <c r="D41" s="592"/>
      <c r="E41" s="592"/>
      <c r="F41" s="592"/>
      <c r="G41" s="592"/>
      <c r="H41" s="592"/>
      <c r="I41" s="592"/>
      <c r="J41" s="592"/>
      <c r="K41" s="592"/>
      <c r="L41" s="592"/>
      <c r="M41" s="592"/>
      <c r="N41" s="592"/>
      <c r="O41" s="592"/>
      <c r="P41" s="592"/>
      <c r="Q41" s="592"/>
      <c r="R41" s="592"/>
      <c r="S41" s="592"/>
      <c r="T41" s="592"/>
      <c r="U41" s="592"/>
      <c r="V41" s="592"/>
    </row>
  </sheetData>
  <mergeCells count="25">
    <mergeCell ref="A41:V41"/>
    <mergeCell ref="F2:F4"/>
    <mergeCell ref="A5:A12"/>
    <mergeCell ref="A2:B4"/>
    <mergeCell ref="D2:D4"/>
    <mergeCell ref="A39:G39"/>
    <mergeCell ref="A13:A24"/>
    <mergeCell ref="A25:A38"/>
    <mergeCell ref="B13:B18"/>
    <mergeCell ref="B19:B23"/>
    <mergeCell ref="B6:B11"/>
    <mergeCell ref="B26:B37"/>
    <mergeCell ref="Q1:V1"/>
    <mergeCell ref="C2:C4"/>
    <mergeCell ref="H2:M2"/>
    <mergeCell ref="N2:S2"/>
    <mergeCell ref="T2:V3"/>
    <mergeCell ref="H3:J3"/>
    <mergeCell ref="K3:M3"/>
    <mergeCell ref="N3:P3"/>
    <mergeCell ref="Q3:S3"/>
    <mergeCell ref="G2:G4"/>
    <mergeCell ref="A1:G1"/>
    <mergeCell ref="H1:P1"/>
    <mergeCell ref="E2:E4"/>
  </mergeCells>
  <phoneticPr fontId="6" type="noConversion"/>
  <printOptions horizontalCentered="1"/>
  <pageMargins left="0.39370078740157483" right="0.39370078740157483" top="1.4566929133858268" bottom="0.74803149606299213" header="0.59055118110236227" footer="0.31496062992125984"/>
  <pageSetup paperSize="8" scale="76" orientation="portrait" r:id="rId1"/>
  <headerFooter>
    <oddHeader>&amp;C&amp;"맑은 고딕,굵게"&amp;20 2019~2020학년도 교육과정구성표(2년제)</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
  <sheetViews>
    <sheetView topLeftCell="B61" zoomScale="130" zoomScaleNormal="130" zoomScaleSheetLayoutView="130" workbookViewId="0">
      <selection activeCell="N7" sqref="N7"/>
    </sheetView>
  </sheetViews>
  <sheetFormatPr defaultColWidth="8.88671875" defaultRowHeight="16.5"/>
  <cols>
    <col min="1" max="4" width="4.21875" style="3" customWidth="1"/>
    <col min="5" max="5" width="6" style="3" customWidth="1"/>
    <col min="6" max="11" width="6.5546875" style="3" customWidth="1"/>
    <col min="12" max="12" width="22.88671875" style="3" customWidth="1"/>
    <col min="13" max="16384" width="8.88671875" style="3"/>
  </cols>
  <sheetData>
    <row r="1" spans="1:27" ht="17.25" thickBot="1">
      <c r="A1" s="245" t="s">
        <v>195</v>
      </c>
      <c r="B1" s="246"/>
      <c r="C1" s="246"/>
      <c r="D1" s="246"/>
      <c r="E1" s="246"/>
      <c r="F1" s="246"/>
      <c r="G1" s="246"/>
      <c r="H1" s="247" t="s">
        <v>168</v>
      </c>
      <c r="I1" s="247"/>
      <c r="J1" s="247"/>
      <c r="K1" s="247"/>
      <c r="L1" s="248" t="s">
        <v>102</v>
      </c>
      <c r="N1" s="321"/>
      <c r="O1" s="321"/>
      <c r="P1" s="321"/>
      <c r="Q1" s="321"/>
      <c r="R1" s="321"/>
      <c r="S1" s="321"/>
      <c r="T1" s="4"/>
      <c r="U1" s="396"/>
      <c r="V1" s="396"/>
      <c r="W1" s="396"/>
      <c r="X1" s="396"/>
      <c r="Y1" s="396"/>
      <c r="Z1" s="396"/>
      <c r="AA1" s="396"/>
    </row>
    <row r="2" spans="1:27">
      <c r="A2" s="338" t="s">
        <v>13</v>
      </c>
      <c r="B2" s="341" t="s">
        <v>14</v>
      </c>
      <c r="C2" s="342" t="s">
        <v>15</v>
      </c>
      <c r="D2" s="342" t="s">
        <v>16</v>
      </c>
      <c r="E2" s="342" t="s">
        <v>48</v>
      </c>
      <c r="F2" s="341" t="s">
        <v>88</v>
      </c>
      <c r="G2" s="341"/>
      <c r="H2" s="341"/>
      <c r="I2" s="341" t="s">
        <v>101</v>
      </c>
      <c r="J2" s="341"/>
      <c r="K2" s="341"/>
      <c r="L2" s="322" t="s">
        <v>17</v>
      </c>
    </row>
    <row r="3" spans="1:27">
      <c r="A3" s="339"/>
      <c r="B3" s="325"/>
      <c r="C3" s="343"/>
      <c r="D3" s="343"/>
      <c r="E3" s="343"/>
      <c r="F3" s="325" t="s">
        <v>194</v>
      </c>
      <c r="G3" s="325"/>
      <c r="H3" s="325"/>
      <c r="I3" s="325" t="s">
        <v>194</v>
      </c>
      <c r="J3" s="325"/>
      <c r="K3" s="325"/>
      <c r="L3" s="323"/>
    </row>
    <row r="4" spans="1:27">
      <c r="A4" s="339"/>
      <c r="B4" s="325"/>
      <c r="C4" s="343"/>
      <c r="D4" s="343"/>
      <c r="E4" s="343"/>
      <c r="F4" s="325" t="s">
        <v>6</v>
      </c>
      <c r="G4" s="325" t="s">
        <v>18</v>
      </c>
      <c r="H4" s="325"/>
      <c r="I4" s="325" t="s">
        <v>6</v>
      </c>
      <c r="J4" s="325" t="s">
        <v>18</v>
      </c>
      <c r="K4" s="325"/>
      <c r="L4" s="323"/>
    </row>
    <row r="5" spans="1:27" ht="17.25" thickBot="1">
      <c r="A5" s="340"/>
      <c r="B5" s="326"/>
      <c r="C5" s="344"/>
      <c r="D5" s="344"/>
      <c r="E5" s="344"/>
      <c r="F5" s="326"/>
      <c r="G5" s="249" t="s">
        <v>7</v>
      </c>
      <c r="H5" s="249" t="s">
        <v>8</v>
      </c>
      <c r="I5" s="326"/>
      <c r="J5" s="249" t="s">
        <v>7</v>
      </c>
      <c r="K5" s="249" t="s">
        <v>8</v>
      </c>
      <c r="L5" s="324"/>
    </row>
    <row r="6" spans="1:27" ht="40.5" customHeight="1">
      <c r="A6" s="346">
        <v>1</v>
      </c>
      <c r="B6" s="349">
        <v>1</v>
      </c>
      <c r="C6" s="350" t="s">
        <v>49</v>
      </c>
      <c r="D6" s="351" t="s">
        <v>199</v>
      </c>
      <c r="E6" s="351"/>
      <c r="F6" s="355" t="s">
        <v>236</v>
      </c>
      <c r="G6" s="356"/>
      <c r="H6" s="357"/>
      <c r="I6" s="358" t="s">
        <v>200</v>
      </c>
      <c r="J6" s="359"/>
      <c r="K6" s="360"/>
      <c r="L6" s="398" t="s">
        <v>232</v>
      </c>
    </row>
    <row r="7" spans="1:27" ht="30.75" customHeight="1">
      <c r="A7" s="347"/>
      <c r="B7" s="301"/>
      <c r="C7" s="294"/>
      <c r="D7" s="352"/>
      <c r="E7" s="353"/>
      <c r="F7" s="250">
        <v>2</v>
      </c>
      <c r="G7" s="250">
        <v>2</v>
      </c>
      <c r="H7" s="250">
        <v>0</v>
      </c>
      <c r="I7" s="251">
        <v>1</v>
      </c>
      <c r="J7" s="251">
        <v>1</v>
      </c>
      <c r="K7" s="251">
        <v>0</v>
      </c>
      <c r="L7" s="399"/>
    </row>
    <row r="8" spans="1:27" ht="43.5" customHeight="1">
      <c r="A8" s="347"/>
      <c r="B8" s="301"/>
      <c r="C8" s="294"/>
      <c r="D8" s="301" t="s">
        <v>22</v>
      </c>
      <c r="E8" s="354"/>
      <c r="F8" s="306" t="s">
        <v>170</v>
      </c>
      <c r="G8" s="345"/>
      <c r="H8" s="345"/>
      <c r="I8" s="335" t="s">
        <v>169</v>
      </c>
      <c r="J8" s="308"/>
      <c r="K8" s="336"/>
      <c r="L8" s="331"/>
    </row>
    <row r="9" spans="1:27" ht="37.5" customHeight="1">
      <c r="A9" s="347"/>
      <c r="B9" s="301"/>
      <c r="C9" s="294"/>
      <c r="D9" s="301"/>
      <c r="E9" s="354"/>
      <c r="F9" s="252">
        <v>1</v>
      </c>
      <c r="G9" s="252">
        <v>1</v>
      </c>
      <c r="H9" s="252">
        <v>0</v>
      </c>
      <c r="I9" s="250">
        <v>2</v>
      </c>
      <c r="J9" s="250">
        <v>2</v>
      </c>
      <c r="K9" s="250">
        <v>0</v>
      </c>
      <c r="L9" s="320"/>
    </row>
    <row r="10" spans="1:27" ht="37.5" customHeight="1">
      <c r="A10" s="347"/>
      <c r="B10" s="301"/>
      <c r="C10" s="294"/>
      <c r="D10" s="301"/>
      <c r="E10" s="354"/>
      <c r="F10" s="327" t="s">
        <v>172</v>
      </c>
      <c r="G10" s="328"/>
      <c r="H10" s="329"/>
      <c r="I10" s="327" t="s">
        <v>172</v>
      </c>
      <c r="J10" s="328"/>
      <c r="K10" s="329"/>
      <c r="L10" s="333"/>
    </row>
    <row r="11" spans="1:27" ht="37.5" customHeight="1">
      <c r="A11" s="347"/>
      <c r="B11" s="301"/>
      <c r="C11" s="294"/>
      <c r="D11" s="301"/>
      <c r="E11" s="354"/>
      <c r="F11" s="252">
        <v>2</v>
      </c>
      <c r="G11" s="252">
        <v>2</v>
      </c>
      <c r="H11" s="252">
        <v>0</v>
      </c>
      <c r="I11" s="252">
        <v>2</v>
      </c>
      <c r="J11" s="252">
        <v>2</v>
      </c>
      <c r="K11" s="252">
        <v>0</v>
      </c>
      <c r="L11" s="337"/>
    </row>
    <row r="12" spans="1:27" ht="37.5" customHeight="1">
      <c r="A12" s="347"/>
      <c r="B12" s="301"/>
      <c r="C12" s="294"/>
      <c r="D12" s="301"/>
      <c r="E12" s="354"/>
      <c r="F12" s="327" t="s">
        <v>171</v>
      </c>
      <c r="G12" s="328"/>
      <c r="H12" s="329"/>
      <c r="I12" s="327" t="s">
        <v>171</v>
      </c>
      <c r="J12" s="328"/>
      <c r="K12" s="329"/>
      <c r="L12" s="333"/>
      <c r="O12" s="231"/>
    </row>
    <row r="13" spans="1:27" ht="37.5" customHeight="1">
      <c r="A13" s="347"/>
      <c r="B13" s="301"/>
      <c r="C13" s="294"/>
      <c r="D13" s="301"/>
      <c r="E13" s="354"/>
      <c r="F13" s="253">
        <v>2</v>
      </c>
      <c r="G13" s="252">
        <v>2</v>
      </c>
      <c r="H13" s="252">
        <v>0</v>
      </c>
      <c r="I13" s="253">
        <v>2</v>
      </c>
      <c r="J13" s="252">
        <v>2</v>
      </c>
      <c r="K13" s="252">
        <v>0</v>
      </c>
      <c r="L13" s="334"/>
      <c r="O13" s="232"/>
    </row>
    <row r="14" spans="1:27">
      <c r="A14" s="347"/>
      <c r="B14" s="301"/>
      <c r="C14" s="316" t="s">
        <v>36</v>
      </c>
      <c r="D14" s="316"/>
      <c r="E14" s="316"/>
      <c r="F14" s="254">
        <f>SUM(F9,,F11,F13,F7)</f>
        <v>7</v>
      </c>
      <c r="G14" s="254">
        <f>SUM(G9,,G11,G13,G7)</f>
        <v>7</v>
      </c>
      <c r="H14" s="254">
        <f>SUM(H9,,H11,H13,)</f>
        <v>0</v>
      </c>
      <c r="I14" s="254">
        <f>SUM(I9,,I11,I13,I7)</f>
        <v>7</v>
      </c>
      <c r="J14" s="254">
        <f>SUM(J9,J11,J13,,J7)</f>
        <v>7</v>
      </c>
      <c r="K14" s="254">
        <f>SUM(K9,K11,K13,)</f>
        <v>0</v>
      </c>
      <c r="L14" s="118"/>
    </row>
    <row r="15" spans="1:27" ht="47.25" customHeight="1">
      <c r="A15" s="347"/>
      <c r="B15" s="301"/>
      <c r="C15" s="293" t="s">
        <v>52</v>
      </c>
      <c r="D15" s="300" t="s">
        <v>22</v>
      </c>
      <c r="E15" s="303"/>
      <c r="F15" s="306" t="s">
        <v>151</v>
      </c>
      <c r="G15" s="306"/>
      <c r="H15" s="306"/>
      <c r="I15" s="306" t="s">
        <v>151</v>
      </c>
      <c r="J15" s="306"/>
      <c r="K15" s="306"/>
      <c r="L15" s="255"/>
    </row>
    <row r="16" spans="1:27" ht="47.25" customHeight="1">
      <c r="A16" s="347"/>
      <c r="B16" s="301"/>
      <c r="C16" s="294"/>
      <c r="D16" s="301"/>
      <c r="E16" s="304"/>
      <c r="F16" s="252">
        <v>2</v>
      </c>
      <c r="G16" s="252">
        <v>0</v>
      </c>
      <c r="H16" s="252">
        <v>2</v>
      </c>
      <c r="I16" s="252">
        <v>2</v>
      </c>
      <c r="J16" s="252">
        <v>0</v>
      </c>
      <c r="K16" s="252">
        <v>2</v>
      </c>
      <c r="L16" s="255"/>
    </row>
    <row r="17" spans="1:12" ht="37.5" customHeight="1">
      <c r="A17" s="347"/>
      <c r="B17" s="301"/>
      <c r="C17" s="294"/>
      <c r="D17" s="301"/>
      <c r="E17" s="305"/>
      <c r="F17" s="306" t="s">
        <v>202</v>
      </c>
      <c r="G17" s="306"/>
      <c r="H17" s="306"/>
      <c r="I17" s="306"/>
      <c r="J17" s="306"/>
      <c r="K17" s="306"/>
      <c r="L17" s="320" t="s">
        <v>230</v>
      </c>
    </row>
    <row r="18" spans="1:12" ht="37.5" customHeight="1">
      <c r="A18" s="347"/>
      <c r="B18" s="301"/>
      <c r="C18" s="295"/>
      <c r="D18" s="302"/>
      <c r="E18" s="297"/>
      <c r="F18" s="252">
        <v>3</v>
      </c>
      <c r="G18" s="252">
        <v>1</v>
      </c>
      <c r="H18" s="252">
        <v>2</v>
      </c>
      <c r="I18" s="252"/>
      <c r="J18" s="252"/>
      <c r="K18" s="252"/>
      <c r="L18" s="320"/>
    </row>
    <row r="19" spans="1:12">
      <c r="A19" s="347"/>
      <c r="B19" s="301"/>
      <c r="C19" s="316" t="s">
        <v>38</v>
      </c>
      <c r="D19" s="316"/>
      <c r="E19" s="316"/>
      <c r="F19" s="113">
        <f>SUM(F18,F16)</f>
        <v>5</v>
      </c>
      <c r="G19" s="113">
        <f>SUM(G16:G18)</f>
        <v>1</v>
      </c>
      <c r="H19" s="113">
        <f>SUM(H18,H16)</f>
        <v>4</v>
      </c>
      <c r="I19" s="113">
        <f>SUM(I18,I16)</f>
        <v>2</v>
      </c>
      <c r="J19" s="113">
        <f t="shared" ref="J19" si="0">SUM(J18)</f>
        <v>0</v>
      </c>
      <c r="K19" s="113">
        <f>SUM(K18,K16)</f>
        <v>2</v>
      </c>
      <c r="L19" s="118"/>
    </row>
    <row r="20" spans="1:12" ht="37.5" customHeight="1">
      <c r="A20" s="347"/>
      <c r="B20" s="301"/>
      <c r="C20" s="310" t="s">
        <v>51</v>
      </c>
      <c r="D20" s="300" t="s">
        <v>22</v>
      </c>
      <c r="E20" s="300"/>
      <c r="F20" s="307" t="s">
        <v>173</v>
      </c>
      <c r="G20" s="308"/>
      <c r="H20" s="308"/>
      <c r="I20" s="307" t="s">
        <v>173</v>
      </c>
      <c r="J20" s="308"/>
      <c r="K20" s="308"/>
      <c r="L20" s="330"/>
    </row>
    <row r="21" spans="1:12" ht="37.5" customHeight="1">
      <c r="A21" s="347"/>
      <c r="B21" s="301"/>
      <c r="C21" s="310"/>
      <c r="D21" s="301"/>
      <c r="E21" s="301"/>
      <c r="F21" s="250">
        <v>3</v>
      </c>
      <c r="G21" s="250">
        <v>3</v>
      </c>
      <c r="H21" s="250">
        <v>0</v>
      </c>
      <c r="I21" s="250">
        <v>3</v>
      </c>
      <c r="J21" s="250">
        <v>3</v>
      </c>
      <c r="K21" s="250">
        <v>0</v>
      </c>
      <c r="L21" s="331"/>
    </row>
    <row r="22" spans="1:12" ht="37.5" customHeight="1">
      <c r="A22" s="347"/>
      <c r="B22" s="301"/>
      <c r="C22" s="310"/>
      <c r="D22" s="301"/>
      <c r="E22" s="301"/>
      <c r="F22" s="307" t="s">
        <v>174</v>
      </c>
      <c r="G22" s="308"/>
      <c r="H22" s="308"/>
      <c r="I22" s="307" t="s">
        <v>174</v>
      </c>
      <c r="J22" s="308"/>
      <c r="K22" s="308"/>
      <c r="L22" s="330"/>
    </row>
    <row r="23" spans="1:12" ht="37.5" customHeight="1">
      <c r="A23" s="347"/>
      <c r="B23" s="301"/>
      <c r="C23" s="310"/>
      <c r="D23" s="301"/>
      <c r="E23" s="301"/>
      <c r="F23" s="250">
        <v>3</v>
      </c>
      <c r="G23" s="250">
        <v>1</v>
      </c>
      <c r="H23" s="250">
        <v>2</v>
      </c>
      <c r="I23" s="250">
        <v>3</v>
      </c>
      <c r="J23" s="250">
        <v>1</v>
      </c>
      <c r="K23" s="250">
        <v>2</v>
      </c>
      <c r="L23" s="331"/>
    </row>
    <row r="24" spans="1:12" ht="37.5" customHeight="1">
      <c r="A24" s="347"/>
      <c r="B24" s="301"/>
      <c r="C24" s="310"/>
      <c r="D24" s="301"/>
      <c r="E24" s="301"/>
      <c r="F24" s="307" t="s">
        <v>175</v>
      </c>
      <c r="G24" s="308"/>
      <c r="H24" s="308"/>
      <c r="I24" s="307" t="s">
        <v>164</v>
      </c>
      <c r="J24" s="308"/>
      <c r="K24" s="308"/>
      <c r="L24" s="332" t="s">
        <v>233</v>
      </c>
    </row>
    <row r="25" spans="1:12" ht="37.5" customHeight="1">
      <c r="A25" s="347"/>
      <c r="B25" s="301"/>
      <c r="C25" s="310"/>
      <c r="D25" s="301"/>
      <c r="E25" s="301"/>
      <c r="F25" s="250">
        <v>3</v>
      </c>
      <c r="G25" s="250">
        <v>3</v>
      </c>
      <c r="H25" s="250">
        <v>0</v>
      </c>
      <c r="I25" s="250">
        <v>3</v>
      </c>
      <c r="J25" s="250">
        <v>3</v>
      </c>
      <c r="K25" s="250">
        <v>0</v>
      </c>
      <c r="L25" s="331"/>
    </row>
    <row r="26" spans="1:12" ht="37.5" customHeight="1">
      <c r="A26" s="347"/>
      <c r="B26" s="301"/>
      <c r="C26" s="310"/>
      <c r="D26" s="301"/>
      <c r="E26" s="301"/>
      <c r="F26" s="361"/>
      <c r="G26" s="362"/>
      <c r="H26" s="363"/>
      <c r="I26" s="364" t="s">
        <v>167</v>
      </c>
      <c r="J26" s="365"/>
      <c r="K26" s="366"/>
      <c r="L26" s="320" t="s">
        <v>230</v>
      </c>
    </row>
    <row r="27" spans="1:12" ht="37.5" customHeight="1">
      <c r="A27" s="347"/>
      <c r="B27" s="301"/>
      <c r="C27" s="310"/>
      <c r="D27" s="302"/>
      <c r="E27" s="302"/>
      <c r="F27" s="256"/>
      <c r="G27" s="257"/>
      <c r="H27" s="258"/>
      <c r="I27" s="250">
        <v>3</v>
      </c>
      <c r="J27" s="250">
        <v>1</v>
      </c>
      <c r="K27" s="250">
        <v>2</v>
      </c>
      <c r="L27" s="320"/>
    </row>
    <row r="28" spans="1:12">
      <c r="A28" s="347"/>
      <c r="B28" s="302"/>
      <c r="C28" s="316" t="s">
        <v>39</v>
      </c>
      <c r="D28" s="316"/>
      <c r="E28" s="316"/>
      <c r="F28" s="113">
        <f>SUM(F21,F23,F25,F27)</f>
        <v>9</v>
      </c>
      <c r="G28" s="113">
        <f t="shared" ref="G28:K28" si="1">SUM(G21,G23,G25,G27)</f>
        <v>7</v>
      </c>
      <c r="H28" s="113">
        <f t="shared" si="1"/>
        <v>2</v>
      </c>
      <c r="I28" s="113">
        <f t="shared" si="1"/>
        <v>12</v>
      </c>
      <c r="J28" s="113">
        <f t="shared" si="1"/>
        <v>8</v>
      </c>
      <c r="K28" s="113">
        <f t="shared" si="1"/>
        <v>4</v>
      </c>
      <c r="L28" s="118"/>
    </row>
    <row r="29" spans="1:12">
      <c r="A29" s="347"/>
      <c r="B29" s="309" t="s">
        <v>31</v>
      </c>
      <c r="C29" s="309"/>
      <c r="D29" s="309"/>
      <c r="E29" s="309"/>
      <c r="F29" s="259">
        <f>SUM(F14,F19,F28)</f>
        <v>21</v>
      </c>
      <c r="G29" s="259">
        <f t="shared" ref="G29:K29" si="2">SUM(G14,G19,G28)</f>
        <v>15</v>
      </c>
      <c r="H29" s="259">
        <f t="shared" si="2"/>
        <v>6</v>
      </c>
      <c r="I29" s="259">
        <f t="shared" si="2"/>
        <v>21</v>
      </c>
      <c r="J29" s="259">
        <f t="shared" si="2"/>
        <v>15</v>
      </c>
      <c r="K29" s="259">
        <f t="shared" si="2"/>
        <v>6</v>
      </c>
      <c r="L29" s="114"/>
    </row>
    <row r="30" spans="1:12" ht="54.75" customHeight="1">
      <c r="A30" s="347"/>
      <c r="B30" s="311">
        <v>2</v>
      </c>
      <c r="C30" s="310" t="s">
        <v>49</v>
      </c>
      <c r="D30" s="300" t="s">
        <v>22</v>
      </c>
      <c r="E30" s="300"/>
      <c r="F30" s="310" t="s">
        <v>205</v>
      </c>
      <c r="G30" s="311"/>
      <c r="H30" s="311"/>
      <c r="I30" s="311" t="s">
        <v>176</v>
      </c>
      <c r="J30" s="311"/>
      <c r="K30" s="311"/>
      <c r="L30" s="367" t="s">
        <v>234</v>
      </c>
    </row>
    <row r="31" spans="1:12" ht="37.5" customHeight="1">
      <c r="A31" s="347"/>
      <c r="B31" s="311"/>
      <c r="C31" s="310"/>
      <c r="D31" s="301"/>
      <c r="E31" s="301"/>
      <c r="F31" s="260">
        <v>2</v>
      </c>
      <c r="G31" s="260">
        <v>2</v>
      </c>
      <c r="H31" s="260">
        <v>0</v>
      </c>
      <c r="I31" s="260">
        <v>2</v>
      </c>
      <c r="J31" s="260">
        <v>2</v>
      </c>
      <c r="K31" s="260">
        <v>0</v>
      </c>
      <c r="L31" s="320"/>
    </row>
    <row r="32" spans="1:12" ht="37.5" customHeight="1">
      <c r="A32" s="347"/>
      <c r="B32" s="311"/>
      <c r="C32" s="310"/>
      <c r="D32" s="301"/>
      <c r="E32" s="301"/>
      <c r="F32" s="317" t="s">
        <v>203</v>
      </c>
      <c r="G32" s="318"/>
      <c r="H32" s="319"/>
      <c r="I32" s="327" t="s">
        <v>177</v>
      </c>
      <c r="J32" s="328"/>
      <c r="K32" s="329"/>
      <c r="L32" s="330"/>
    </row>
    <row r="33" spans="1:19" ht="37.5" customHeight="1">
      <c r="A33" s="347"/>
      <c r="B33" s="311"/>
      <c r="C33" s="310"/>
      <c r="D33" s="301"/>
      <c r="E33" s="301"/>
      <c r="F33" s="260">
        <v>2</v>
      </c>
      <c r="G33" s="260">
        <v>2</v>
      </c>
      <c r="H33" s="260">
        <v>0</v>
      </c>
      <c r="I33" s="252">
        <v>2</v>
      </c>
      <c r="J33" s="252">
        <v>2</v>
      </c>
      <c r="K33" s="252">
        <v>0</v>
      </c>
      <c r="L33" s="331"/>
    </row>
    <row r="34" spans="1:19" ht="37.5" customHeight="1">
      <c r="A34" s="347"/>
      <c r="B34" s="311"/>
      <c r="C34" s="310"/>
      <c r="D34" s="301"/>
      <c r="E34" s="301"/>
      <c r="F34" s="368" t="s">
        <v>204</v>
      </c>
      <c r="G34" s="368"/>
      <c r="H34" s="368"/>
      <c r="I34" s="327" t="s">
        <v>178</v>
      </c>
      <c r="J34" s="328"/>
      <c r="K34" s="329"/>
      <c r="L34" s="320"/>
    </row>
    <row r="35" spans="1:19" ht="37.5" customHeight="1">
      <c r="A35" s="347"/>
      <c r="B35" s="311"/>
      <c r="C35" s="310"/>
      <c r="D35" s="302"/>
      <c r="E35" s="302"/>
      <c r="F35" s="261">
        <v>2</v>
      </c>
      <c r="G35" s="261">
        <v>2</v>
      </c>
      <c r="H35" s="261">
        <v>0</v>
      </c>
      <c r="I35" s="253">
        <v>2</v>
      </c>
      <c r="J35" s="252">
        <v>2</v>
      </c>
      <c r="K35" s="252">
        <v>0</v>
      </c>
      <c r="L35" s="320"/>
    </row>
    <row r="36" spans="1:19">
      <c r="A36" s="347"/>
      <c r="B36" s="311"/>
      <c r="C36" s="316" t="s">
        <v>36</v>
      </c>
      <c r="D36" s="316"/>
      <c r="E36" s="316"/>
      <c r="F36" s="113">
        <f>SUM(F31,F33,F35)</f>
        <v>6</v>
      </c>
      <c r="G36" s="113">
        <f t="shared" ref="G36:K36" si="3">SUM(G31,G33,G35)</f>
        <v>6</v>
      </c>
      <c r="H36" s="113">
        <f t="shared" si="3"/>
        <v>0</v>
      </c>
      <c r="I36" s="113">
        <f t="shared" si="3"/>
        <v>6</v>
      </c>
      <c r="J36" s="113">
        <f t="shared" si="3"/>
        <v>6</v>
      </c>
      <c r="K36" s="113">
        <f t="shared" si="3"/>
        <v>0</v>
      </c>
      <c r="L36" s="112"/>
    </row>
    <row r="37" spans="1:19" ht="37.5" customHeight="1">
      <c r="A37" s="347"/>
      <c r="B37" s="311"/>
      <c r="C37" s="310" t="s">
        <v>50</v>
      </c>
      <c r="D37" s="300" t="s">
        <v>20</v>
      </c>
      <c r="E37" s="300"/>
      <c r="F37" s="315"/>
      <c r="G37" s="313"/>
      <c r="H37" s="314"/>
      <c r="I37" s="307" t="s">
        <v>152</v>
      </c>
      <c r="J37" s="307"/>
      <c r="K37" s="307"/>
      <c r="L37" s="330" t="s">
        <v>230</v>
      </c>
    </row>
    <row r="38" spans="1:19" ht="37.5" customHeight="1">
      <c r="A38" s="347"/>
      <c r="B38" s="311"/>
      <c r="C38" s="311"/>
      <c r="D38" s="302"/>
      <c r="E38" s="302"/>
      <c r="F38" s="261"/>
      <c r="G38" s="261"/>
      <c r="H38" s="261"/>
      <c r="I38" s="250">
        <v>3</v>
      </c>
      <c r="J38" s="250">
        <v>1</v>
      </c>
      <c r="K38" s="250">
        <v>2</v>
      </c>
      <c r="L38" s="331"/>
    </row>
    <row r="39" spans="1:19">
      <c r="A39" s="347"/>
      <c r="B39" s="311"/>
      <c r="C39" s="316" t="s">
        <v>38</v>
      </c>
      <c r="D39" s="316"/>
      <c r="E39" s="316"/>
      <c r="F39" s="113">
        <f>SUM(F38)</f>
        <v>0</v>
      </c>
      <c r="G39" s="113">
        <f t="shared" ref="G39:K39" si="4">SUM(G38)</f>
        <v>0</v>
      </c>
      <c r="H39" s="113">
        <f t="shared" si="4"/>
        <v>0</v>
      </c>
      <c r="I39" s="113">
        <f t="shared" si="4"/>
        <v>3</v>
      </c>
      <c r="J39" s="113">
        <f t="shared" si="4"/>
        <v>1</v>
      </c>
      <c r="K39" s="113">
        <f t="shared" si="4"/>
        <v>2</v>
      </c>
      <c r="L39" s="112"/>
    </row>
    <row r="40" spans="1:19" ht="37.5" customHeight="1">
      <c r="A40" s="347"/>
      <c r="B40" s="311"/>
      <c r="C40" s="310" t="s">
        <v>51</v>
      </c>
      <c r="D40" s="300" t="s">
        <v>22</v>
      </c>
      <c r="E40" s="300"/>
      <c r="F40" s="307" t="s">
        <v>165</v>
      </c>
      <c r="G40" s="308"/>
      <c r="H40" s="308"/>
      <c r="I40" s="307" t="s">
        <v>165</v>
      </c>
      <c r="J40" s="308"/>
      <c r="K40" s="308"/>
      <c r="L40" s="372"/>
    </row>
    <row r="41" spans="1:19" ht="37.5" customHeight="1">
      <c r="A41" s="347"/>
      <c r="B41" s="311"/>
      <c r="C41" s="311"/>
      <c r="D41" s="301"/>
      <c r="E41" s="301"/>
      <c r="F41" s="250">
        <v>3</v>
      </c>
      <c r="G41" s="250">
        <v>1</v>
      </c>
      <c r="H41" s="250">
        <v>2</v>
      </c>
      <c r="I41" s="250">
        <v>3</v>
      </c>
      <c r="J41" s="250">
        <v>1</v>
      </c>
      <c r="K41" s="250">
        <v>2</v>
      </c>
      <c r="L41" s="372"/>
      <c r="O41" s="232"/>
      <c r="P41" s="232"/>
      <c r="Q41" s="232"/>
      <c r="R41" s="232"/>
      <c r="S41" s="232"/>
    </row>
    <row r="42" spans="1:19" ht="37.5" customHeight="1">
      <c r="A42" s="347"/>
      <c r="B42" s="311"/>
      <c r="C42" s="311"/>
      <c r="D42" s="301"/>
      <c r="E42" s="301"/>
      <c r="F42" s="307" t="s">
        <v>167</v>
      </c>
      <c r="G42" s="308"/>
      <c r="H42" s="308"/>
      <c r="I42" s="307" t="s">
        <v>181</v>
      </c>
      <c r="J42" s="308"/>
      <c r="K42" s="308"/>
      <c r="L42" s="369" t="s">
        <v>229</v>
      </c>
      <c r="O42" s="232"/>
      <c r="P42" s="232"/>
      <c r="Q42" s="232"/>
      <c r="R42" s="232"/>
      <c r="S42" s="232"/>
    </row>
    <row r="43" spans="1:19" ht="37.5" customHeight="1">
      <c r="A43" s="347"/>
      <c r="B43" s="311"/>
      <c r="C43" s="311"/>
      <c r="D43" s="301"/>
      <c r="E43" s="301"/>
      <c r="F43" s="250">
        <v>3</v>
      </c>
      <c r="G43" s="250">
        <v>1</v>
      </c>
      <c r="H43" s="250">
        <v>2</v>
      </c>
      <c r="I43" s="250">
        <v>3</v>
      </c>
      <c r="J43" s="250">
        <v>1</v>
      </c>
      <c r="K43" s="250">
        <v>2</v>
      </c>
      <c r="L43" s="370"/>
      <c r="O43" s="232"/>
      <c r="P43" s="373"/>
      <c r="Q43" s="374"/>
      <c r="R43" s="374"/>
      <c r="S43" s="232"/>
    </row>
    <row r="44" spans="1:19" ht="37.5" customHeight="1">
      <c r="A44" s="347"/>
      <c r="B44" s="311"/>
      <c r="C44" s="311"/>
      <c r="D44" s="301"/>
      <c r="E44" s="301"/>
      <c r="F44" s="307" t="s">
        <v>180</v>
      </c>
      <c r="G44" s="308"/>
      <c r="H44" s="308"/>
      <c r="I44" s="307" t="s">
        <v>180</v>
      </c>
      <c r="J44" s="308"/>
      <c r="K44" s="308"/>
      <c r="L44" s="371"/>
      <c r="O44" s="232"/>
      <c r="P44" s="234"/>
      <c r="Q44" s="234"/>
      <c r="R44" s="234"/>
      <c r="S44" s="232"/>
    </row>
    <row r="45" spans="1:19" ht="37.5" customHeight="1">
      <c r="A45" s="347"/>
      <c r="B45" s="311"/>
      <c r="C45" s="311"/>
      <c r="D45" s="301"/>
      <c r="E45" s="301"/>
      <c r="F45" s="250">
        <v>3</v>
      </c>
      <c r="G45" s="250">
        <v>1</v>
      </c>
      <c r="H45" s="250">
        <v>2</v>
      </c>
      <c r="I45" s="250">
        <v>3</v>
      </c>
      <c r="J45" s="250">
        <v>1</v>
      </c>
      <c r="K45" s="250">
        <v>2</v>
      </c>
      <c r="L45" s="370"/>
      <c r="O45" s="232"/>
      <c r="P45" s="373"/>
      <c r="Q45" s="374"/>
      <c r="R45" s="374"/>
      <c r="S45" s="232"/>
    </row>
    <row r="46" spans="1:19" ht="37.5" customHeight="1">
      <c r="A46" s="347"/>
      <c r="B46" s="311"/>
      <c r="C46" s="311"/>
      <c r="D46" s="301"/>
      <c r="E46" s="301"/>
      <c r="F46" s="307" t="s">
        <v>197</v>
      </c>
      <c r="G46" s="308"/>
      <c r="H46" s="308"/>
      <c r="I46" s="307" t="s">
        <v>197</v>
      </c>
      <c r="J46" s="308"/>
      <c r="K46" s="308"/>
      <c r="L46" s="371"/>
      <c r="O46" s="232"/>
      <c r="P46" s="234"/>
      <c r="Q46" s="234"/>
      <c r="R46" s="234"/>
      <c r="S46" s="232"/>
    </row>
    <row r="47" spans="1:19" ht="37.5" customHeight="1">
      <c r="A47" s="347"/>
      <c r="B47" s="311"/>
      <c r="C47" s="311"/>
      <c r="D47" s="301"/>
      <c r="E47" s="301"/>
      <c r="F47" s="250">
        <v>2</v>
      </c>
      <c r="G47" s="250">
        <v>2</v>
      </c>
      <c r="H47" s="250">
        <v>0</v>
      </c>
      <c r="I47" s="250">
        <v>2</v>
      </c>
      <c r="J47" s="250">
        <v>2</v>
      </c>
      <c r="K47" s="250">
        <v>0</v>
      </c>
      <c r="L47" s="370"/>
      <c r="O47" s="232"/>
      <c r="P47" s="232"/>
      <c r="Q47" s="232"/>
      <c r="R47" s="232"/>
      <c r="S47" s="232"/>
    </row>
    <row r="48" spans="1:19" ht="37.5" customHeight="1">
      <c r="A48" s="347"/>
      <c r="B48" s="311"/>
      <c r="C48" s="311"/>
      <c r="D48" s="301"/>
      <c r="E48" s="301"/>
      <c r="F48" s="307" t="s">
        <v>179</v>
      </c>
      <c r="G48" s="308"/>
      <c r="H48" s="308"/>
      <c r="I48" s="311"/>
      <c r="J48" s="311"/>
      <c r="K48" s="311"/>
      <c r="L48" s="320" t="s">
        <v>228</v>
      </c>
      <c r="O48" s="232"/>
      <c r="P48" s="232"/>
      <c r="Q48" s="232"/>
      <c r="R48" s="232"/>
      <c r="S48" s="232"/>
    </row>
    <row r="49" spans="1:12" ht="37.5" customHeight="1">
      <c r="A49" s="347"/>
      <c r="B49" s="311"/>
      <c r="C49" s="311"/>
      <c r="D49" s="302"/>
      <c r="E49" s="302"/>
      <c r="F49" s="250">
        <v>3</v>
      </c>
      <c r="G49" s="250">
        <v>1</v>
      </c>
      <c r="H49" s="250">
        <v>2</v>
      </c>
      <c r="I49" s="260"/>
      <c r="J49" s="260"/>
      <c r="K49" s="260"/>
      <c r="L49" s="320"/>
    </row>
    <row r="50" spans="1:12">
      <c r="A50" s="347"/>
      <c r="B50" s="311"/>
      <c r="C50" s="316" t="s">
        <v>39</v>
      </c>
      <c r="D50" s="316"/>
      <c r="E50" s="316"/>
      <c r="F50" s="113">
        <f>SUM(F41,F43,F45,F47,F49)</f>
        <v>14</v>
      </c>
      <c r="G50" s="113">
        <f t="shared" ref="G50:K50" si="5">SUM(G41,G43,G45,G47,G49)</f>
        <v>6</v>
      </c>
      <c r="H50" s="113">
        <f t="shared" si="5"/>
        <v>8</v>
      </c>
      <c r="I50" s="113">
        <f t="shared" si="5"/>
        <v>11</v>
      </c>
      <c r="J50" s="113">
        <f t="shared" si="5"/>
        <v>5</v>
      </c>
      <c r="K50" s="113">
        <f t="shared" si="5"/>
        <v>6</v>
      </c>
      <c r="L50" s="112"/>
    </row>
    <row r="51" spans="1:12">
      <c r="A51" s="348"/>
      <c r="B51" s="309" t="s">
        <v>31</v>
      </c>
      <c r="C51" s="309"/>
      <c r="D51" s="309"/>
      <c r="E51" s="309"/>
      <c r="F51" s="259">
        <f t="shared" ref="F51:K51" si="6">SUM(F36,F39,F50)</f>
        <v>20</v>
      </c>
      <c r="G51" s="259">
        <f t="shared" si="6"/>
        <v>12</v>
      </c>
      <c r="H51" s="259">
        <f t="shared" si="6"/>
        <v>8</v>
      </c>
      <c r="I51" s="259">
        <f t="shared" si="6"/>
        <v>20</v>
      </c>
      <c r="J51" s="259">
        <f t="shared" si="6"/>
        <v>12</v>
      </c>
      <c r="K51" s="259">
        <f t="shared" si="6"/>
        <v>8</v>
      </c>
      <c r="L51" s="114"/>
    </row>
    <row r="52" spans="1:12" ht="37.5" customHeight="1">
      <c r="A52" s="394">
        <v>2</v>
      </c>
      <c r="B52" s="311">
        <v>1</v>
      </c>
      <c r="C52" s="310" t="s">
        <v>52</v>
      </c>
      <c r="D52" s="300" t="s">
        <v>22</v>
      </c>
      <c r="E52" s="300"/>
      <c r="F52" s="306" t="s">
        <v>182</v>
      </c>
      <c r="G52" s="345"/>
      <c r="H52" s="345"/>
      <c r="I52" s="306" t="s">
        <v>182</v>
      </c>
      <c r="J52" s="345"/>
      <c r="K52" s="345"/>
      <c r="L52" s="320"/>
    </row>
    <row r="53" spans="1:12" ht="37.5" customHeight="1">
      <c r="A53" s="394"/>
      <c r="B53" s="311"/>
      <c r="C53" s="311"/>
      <c r="D53" s="301"/>
      <c r="E53" s="301"/>
      <c r="F53" s="252">
        <v>3</v>
      </c>
      <c r="G53" s="252">
        <v>1</v>
      </c>
      <c r="H53" s="252">
        <v>2</v>
      </c>
      <c r="I53" s="252">
        <v>3</v>
      </c>
      <c r="J53" s="252">
        <v>1</v>
      </c>
      <c r="K53" s="252">
        <v>2</v>
      </c>
      <c r="L53" s="320"/>
    </row>
    <row r="54" spans="1:12" ht="37.5" customHeight="1">
      <c r="A54" s="394"/>
      <c r="B54" s="311"/>
      <c r="C54" s="311"/>
      <c r="D54" s="301"/>
      <c r="E54" s="301"/>
      <c r="F54" s="306" t="s">
        <v>183</v>
      </c>
      <c r="G54" s="345"/>
      <c r="H54" s="345"/>
      <c r="I54" s="306" t="s">
        <v>183</v>
      </c>
      <c r="J54" s="345"/>
      <c r="K54" s="345"/>
      <c r="L54" s="330"/>
    </row>
    <row r="55" spans="1:12" ht="37.5" customHeight="1">
      <c r="A55" s="394"/>
      <c r="B55" s="311"/>
      <c r="C55" s="311"/>
      <c r="D55" s="301"/>
      <c r="E55" s="301"/>
      <c r="F55" s="252">
        <v>3</v>
      </c>
      <c r="G55" s="252">
        <v>1</v>
      </c>
      <c r="H55" s="252">
        <v>2</v>
      </c>
      <c r="I55" s="252">
        <v>3</v>
      </c>
      <c r="J55" s="252">
        <v>1</v>
      </c>
      <c r="K55" s="252">
        <v>2</v>
      </c>
      <c r="L55" s="331"/>
    </row>
    <row r="56" spans="1:12" ht="37.5" customHeight="1">
      <c r="A56" s="394"/>
      <c r="B56" s="311"/>
      <c r="C56" s="311"/>
      <c r="D56" s="301"/>
      <c r="E56" s="301"/>
      <c r="F56" s="364" t="s">
        <v>184</v>
      </c>
      <c r="G56" s="365"/>
      <c r="H56" s="366"/>
      <c r="I56" s="364" t="s">
        <v>184</v>
      </c>
      <c r="J56" s="365"/>
      <c r="K56" s="366"/>
      <c r="L56" s="330"/>
    </row>
    <row r="57" spans="1:12" ht="37.5" customHeight="1">
      <c r="A57" s="394"/>
      <c r="B57" s="311"/>
      <c r="C57" s="311"/>
      <c r="D57" s="301"/>
      <c r="E57" s="301"/>
      <c r="F57" s="252">
        <v>3</v>
      </c>
      <c r="G57" s="252">
        <v>1</v>
      </c>
      <c r="H57" s="252">
        <v>2</v>
      </c>
      <c r="I57" s="252">
        <v>3</v>
      </c>
      <c r="J57" s="252">
        <v>1</v>
      </c>
      <c r="K57" s="252">
        <v>2</v>
      </c>
      <c r="L57" s="331"/>
    </row>
    <row r="58" spans="1:12" ht="37.5" customHeight="1">
      <c r="A58" s="394"/>
      <c r="B58" s="311"/>
      <c r="C58" s="311"/>
      <c r="D58" s="301"/>
      <c r="E58" s="301"/>
      <c r="F58" s="306" t="s">
        <v>185</v>
      </c>
      <c r="G58" s="345"/>
      <c r="H58" s="345"/>
      <c r="I58" s="306" t="s">
        <v>185</v>
      </c>
      <c r="J58" s="345"/>
      <c r="K58" s="345"/>
      <c r="L58" s="330"/>
    </row>
    <row r="59" spans="1:12" ht="37.5" customHeight="1">
      <c r="A59" s="394"/>
      <c r="B59" s="311"/>
      <c r="C59" s="311"/>
      <c r="D59" s="301"/>
      <c r="E59" s="301"/>
      <c r="F59" s="252">
        <v>3</v>
      </c>
      <c r="G59" s="252">
        <v>1</v>
      </c>
      <c r="H59" s="252">
        <v>2</v>
      </c>
      <c r="I59" s="252">
        <v>3</v>
      </c>
      <c r="J59" s="252">
        <v>1</v>
      </c>
      <c r="K59" s="252">
        <v>2</v>
      </c>
      <c r="L59" s="331"/>
    </row>
    <row r="60" spans="1:12" ht="37.5" customHeight="1">
      <c r="A60" s="394"/>
      <c r="B60" s="311"/>
      <c r="C60" s="311"/>
      <c r="D60" s="301"/>
      <c r="E60" s="301"/>
      <c r="F60" s="361"/>
      <c r="G60" s="362"/>
      <c r="H60" s="363"/>
      <c r="I60" s="400" t="s">
        <v>186</v>
      </c>
      <c r="J60" s="318"/>
      <c r="K60" s="319"/>
      <c r="L60" s="330" t="s">
        <v>231</v>
      </c>
    </row>
    <row r="61" spans="1:12" ht="37.5" customHeight="1">
      <c r="A61" s="394"/>
      <c r="B61" s="311"/>
      <c r="C61" s="311"/>
      <c r="D61" s="302"/>
      <c r="E61" s="302"/>
      <c r="F61" s="256"/>
      <c r="G61" s="262"/>
      <c r="H61" s="263"/>
      <c r="I61" s="260">
        <v>3</v>
      </c>
      <c r="J61" s="260">
        <v>1</v>
      </c>
      <c r="K61" s="260">
        <v>2</v>
      </c>
      <c r="L61" s="331"/>
    </row>
    <row r="62" spans="1:12">
      <c r="A62" s="394"/>
      <c r="B62" s="311"/>
      <c r="C62" s="316" t="s">
        <v>38</v>
      </c>
      <c r="D62" s="316"/>
      <c r="E62" s="316"/>
      <c r="F62" s="113">
        <f>SUM(F53,F55,F57,F59,F61)</f>
        <v>12</v>
      </c>
      <c r="G62" s="113">
        <f t="shared" ref="G62:K62" si="7">SUM(G53,G55,G57,G59,G61)</f>
        <v>4</v>
      </c>
      <c r="H62" s="113">
        <f t="shared" si="7"/>
        <v>8</v>
      </c>
      <c r="I62" s="113">
        <f t="shared" si="7"/>
        <v>15</v>
      </c>
      <c r="J62" s="113">
        <f t="shared" si="7"/>
        <v>5</v>
      </c>
      <c r="K62" s="113">
        <f t="shared" si="7"/>
        <v>10</v>
      </c>
      <c r="L62" s="118"/>
    </row>
    <row r="63" spans="1:12" ht="38.25" customHeight="1">
      <c r="A63" s="394"/>
      <c r="B63" s="311"/>
      <c r="C63" s="310" t="s">
        <v>51</v>
      </c>
      <c r="D63" s="264" t="s">
        <v>21</v>
      </c>
      <c r="E63" s="300"/>
      <c r="F63" s="307" t="s">
        <v>187</v>
      </c>
      <c r="G63" s="308"/>
      <c r="H63" s="308"/>
      <c r="I63" s="307"/>
      <c r="J63" s="308"/>
      <c r="K63" s="308"/>
      <c r="L63" s="330"/>
    </row>
    <row r="64" spans="1:12" ht="38.25" customHeight="1">
      <c r="A64" s="394"/>
      <c r="B64" s="311"/>
      <c r="C64" s="310"/>
      <c r="D64" s="301" t="s">
        <v>198</v>
      </c>
      <c r="E64" s="301"/>
      <c r="F64" s="265">
        <v>3</v>
      </c>
      <c r="G64" s="250">
        <v>0</v>
      </c>
      <c r="H64" s="250">
        <v>0</v>
      </c>
      <c r="I64" s="265"/>
      <c r="J64" s="250"/>
      <c r="K64" s="250"/>
      <c r="L64" s="331"/>
    </row>
    <row r="65" spans="1:12" ht="38.25" customHeight="1">
      <c r="A65" s="394"/>
      <c r="B65" s="311"/>
      <c r="C65" s="310"/>
      <c r="D65" s="301"/>
      <c r="E65" s="301"/>
      <c r="F65" s="307" t="s">
        <v>206</v>
      </c>
      <c r="G65" s="308"/>
      <c r="H65" s="308"/>
      <c r="I65" s="307" t="s">
        <v>187</v>
      </c>
      <c r="J65" s="308"/>
      <c r="K65" s="308"/>
      <c r="L65" s="330" t="s">
        <v>232</v>
      </c>
    </row>
    <row r="66" spans="1:12" ht="38.25" customHeight="1">
      <c r="A66" s="394"/>
      <c r="B66" s="311"/>
      <c r="C66" s="311"/>
      <c r="D66" s="301"/>
      <c r="E66" s="301"/>
      <c r="F66" s="250">
        <v>3</v>
      </c>
      <c r="G66" s="250">
        <v>3</v>
      </c>
      <c r="H66" s="250">
        <v>0</v>
      </c>
      <c r="I66" s="265">
        <v>3</v>
      </c>
      <c r="J66" s="250">
        <v>0</v>
      </c>
      <c r="K66" s="250">
        <v>0</v>
      </c>
      <c r="L66" s="331"/>
    </row>
    <row r="67" spans="1:12" s="233" customFormat="1" ht="37.5" customHeight="1">
      <c r="A67" s="394"/>
      <c r="B67" s="311"/>
      <c r="C67" s="311"/>
      <c r="D67" s="301"/>
      <c r="E67" s="301"/>
      <c r="F67" s="307" t="s">
        <v>188</v>
      </c>
      <c r="G67" s="308"/>
      <c r="H67" s="308"/>
      <c r="I67" s="307" t="s">
        <v>188</v>
      </c>
      <c r="J67" s="308"/>
      <c r="K67" s="308"/>
      <c r="L67" s="320"/>
    </row>
    <row r="68" spans="1:12" s="233" customFormat="1" ht="37.5" customHeight="1">
      <c r="A68" s="394"/>
      <c r="B68" s="311"/>
      <c r="C68" s="311"/>
      <c r="D68" s="302"/>
      <c r="E68" s="302"/>
      <c r="F68" s="250">
        <v>3</v>
      </c>
      <c r="G68" s="250">
        <v>1</v>
      </c>
      <c r="H68" s="250">
        <v>2</v>
      </c>
      <c r="I68" s="250">
        <v>3</v>
      </c>
      <c r="J68" s="250">
        <v>1</v>
      </c>
      <c r="K68" s="250">
        <v>2</v>
      </c>
      <c r="L68" s="320"/>
    </row>
    <row r="69" spans="1:12">
      <c r="A69" s="394"/>
      <c r="B69" s="311"/>
      <c r="C69" s="316" t="s">
        <v>39</v>
      </c>
      <c r="D69" s="316"/>
      <c r="E69" s="316"/>
      <c r="F69" s="113">
        <f>SUM(F66,F68,F64)</f>
        <v>9</v>
      </c>
      <c r="G69" s="113">
        <f t="shared" ref="G69:K69" si="8">SUM(G66,G68)</f>
        <v>4</v>
      </c>
      <c r="H69" s="113">
        <f>SUM(H66,H68,H64)</f>
        <v>2</v>
      </c>
      <c r="I69" s="113">
        <f t="shared" si="8"/>
        <v>6</v>
      </c>
      <c r="J69" s="113">
        <f t="shared" si="8"/>
        <v>1</v>
      </c>
      <c r="K69" s="113">
        <f t="shared" si="8"/>
        <v>2</v>
      </c>
      <c r="L69" s="118"/>
    </row>
    <row r="70" spans="1:12">
      <c r="A70" s="394"/>
      <c r="B70" s="309" t="s">
        <v>40</v>
      </c>
      <c r="C70" s="309"/>
      <c r="D70" s="309"/>
      <c r="E70" s="309"/>
      <c r="F70" s="259">
        <f>SUM(F62,F69)</f>
        <v>21</v>
      </c>
      <c r="G70" s="259">
        <f t="shared" ref="G70:K70" si="9">SUM(G62,G69)</f>
        <v>8</v>
      </c>
      <c r="H70" s="259">
        <f t="shared" si="9"/>
        <v>10</v>
      </c>
      <c r="I70" s="259">
        <f t="shared" si="9"/>
        <v>21</v>
      </c>
      <c r="J70" s="259">
        <f t="shared" si="9"/>
        <v>6</v>
      </c>
      <c r="K70" s="259">
        <f t="shared" si="9"/>
        <v>12</v>
      </c>
      <c r="L70" s="114"/>
    </row>
    <row r="71" spans="1:12" ht="37.5" customHeight="1">
      <c r="A71" s="394"/>
      <c r="B71" s="311">
        <v>2</v>
      </c>
      <c r="C71" s="310" t="s">
        <v>52</v>
      </c>
      <c r="D71" s="300" t="s">
        <v>22</v>
      </c>
      <c r="E71" s="300"/>
      <c r="F71" s="306" t="s">
        <v>189</v>
      </c>
      <c r="G71" s="345"/>
      <c r="H71" s="345"/>
      <c r="I71" s="306" t="s">
        <v>189</v>
      </c>
      <c r="J71" s="345"/>
      <c r="K71" s="345"/>
      <c r="L71" s="330"/>
    </row>
    <row r="72" spans="1:12" ht="37.5" customHeight="1">
      <c r="A72" s="394"/>
      <c r="B72" s="311"/>
      <c r="C72" s="310"/>
      <c r="D72" s="301"/>
      <c r="E72" s="301"/>
      <c r="F72" s="252">
        <v>3</v>
      </c>
      <c r="G72" s="252">
        <v>1</v>
      </c>
      <c r="H72" s="252">
        <v>2</v>
      </c>
      <c r="I72" s="252">
        <v>3</v>
      </c>
      <c r="J72" s="252">
        <v>1</v>
      </c>
      <c r="K72" s="252">
        <v>2</v>
      </c>
      <c r="L72" s="331"/>
    </row>
    <row r="73" spans="1:12" ht="37.5" customHeight="1">
      <c r="A73" s="394"/>
      <c r="B73" s="311"/>
      <c r="C73" s="310"/>
      <c r="D73" s="301"/>
      <c r="E73" s="301"/>
      <c r="F73" s="306" t="s">
        <v>190</v>
      </c>
      <c r="G73" s="345"/>
      <c r="H73" s="345"/>
      <c r="I73" s="306" t="s">
        <v>190</v>
      </c>
      <c r="J73" s="345"/>
      <c r="K73" s="345"/>
      <c r="L73" s="330"/>
    </row>
    <row r="74" spans="1:12" ht="37.5" customHeight="1">
      <c r="A74" s="394"/>
      <c r="B74" s="311"/>
      <c r="C74" s="310"/>
      <c r="D74" s="301"/>
      <c r="E74" s="301"/>
      <c r="F74" s="252">
        <v>3</v>
      </c>
      <c r="G74" s="252">
        <v>1</v>
      </c>
      <c r="H74" s="252">
        <v>2</v>
      </c>
      <c r="I74" s="252">
        <v>3</v>
      </c>
      <c r="J74" s="252">
        <v>1</v>
      </c>
      <c r="K74" s="252">
        <v>2</v>
      </c>
      <c r="L74" s="331"/>
    </row>
    <row r="75" spans="1:12" ht="37.5" customHeight="1">
      <c r="A75" s="394"/>
      <c r="B75" s="311"/>
      <c r="C75" s="310"/>
      <c r="D75" s="301"/>
      <c r="E75" s="301"/>
      <c r="F75" s="306" t="s">
        <v>160</v>
      </c>
      <c r="G75" s="345"/>
      <c r="H75" s="345"/>
      <c r="I75" s="306" t="s">
        <v>160</v>
      </c>
      <c r="J75" s="345"/>
      <c r="K75" s="345"/>
      <c r="L75" s="330"/>
    </row>
    <row r="76" spans="1:12" ht="28.5" customHeight="1">
      <c r="A76" s="394"/>
      <c r="B76" s="311"/>
      <c r="C76" s="311"/>
      <c r="D76" s="301"/>
      <c r="E76" s="301"/>
      <c r="F76" s="252">
        <v>3</v>
      </c>
      <c r="G76" s="252">
        <v>1</v>
      </c>
      <c r="H76" s="252">
        <v>2</v>
      </c>
      <c r="I76" s="252">
        <v>3</v>
      </c>
      <c r="J76" s="252">
        <v>1</v>
      </c>
      <c r="K76" s="252">
        <v>2</v>
      </c>
      <c r="L76" s="331"/>
    </row>
    <row r="77" spans="1:12" ht="54.75" customHeight="1">
      <c r="A77" s="394"/>
      <c r="B77" s="311"/>
      <c r="C77" s="311"/>
      <c r="D77" s="301"/>
      <c r="E77" s="301"/>
      <c r="F77" s="311"/>
      <c r="G77" s="311"/>
      <c r="H77" s="311"/>
      <c r="I77" s="312" t="s">
        <v>191</v>
      </c>
      <c r="J77" s="313"/>
      <c r="K77" s="314"/>
      <c r="L77" s="367" t="s">
        <v>231</v>
      </c>
    </row>
    <row r="78" spans="1:12" ht="27" customHeight="1">
      <c r="A78" s="394"/>
      <c r="B78" s="311"/>
      <c r="C78" s="311"/>
      <c r="D78" s="302"/>
      <c r="E78" s="302"/>
      <c r="F78" s="260"/>
      <c r="G78" s="260"/>
      <c r="H78" s="260"/>
      <c r="I78" s="252">
        <v>3</v>
      </c>
      <c r="J78" s="252">
        <v>1</v>
      </c>
      <c r="K78" s="252">
        <v>2</v>
      </c>
      <c r="L78" s="320"/>
    </row>
    <row r="79" spans="1:12">
      <c r="A79" s="394"/>
      <c r="B79" s="311"/>
      <c r="C79" s="316" t="s">
        <v>38</v>
      </c>
      <c r="D79" s="316"/>
      <c r="E79" s="316"/>
      <c r="F79" s="254">
        <f>SUM(F72,F74,F76,F78)</f>
        <v>9</v>
      </c>
      <c r="G79" s="254">
        <f t="shared" ref="G79:K79" si="10">SUM(G72,G74,G76,G78)</f>
        <v>3</v>
      </c>
      <c r="H79" s="254">
        <f t="shared" si="10"/>
        <v>6</v>
      </c>
      <c r="I79" s="254">
        <f t="shared" si="10"/>
        <v>12</v>
      </c>
      <c r="J79" s="254">
        <f t="shared" si="10"/>
        <v>4</v>
      </c>
      <c r="K79" s="254">
        <f t="shared" si="10"/>
        <v>8</v>
      </c>
      <c r="L79" s="112"/>
    </row>
    <row r="80" spans="1:12" ht="43.5" customHeight="1">
      <c r="A80" s="394"/>
      <c r="B80" s="311"/>
      <c r="C80" s="293" t="s">
        <v>53</v>
      </c>
      <c r="D80" s="296" t="s">
        <v>199</v>
      </c>
      <c r="E80" s="266"/>
      <c r="F80" s="251"/>
      <c r="G80" s="251"/>
      <c r="H80" s="251"/>
      <c r="I80" s="298" t="s">
        <v>201</v>
      </c>
      <c r="J80" s="299"/>
      <c r="K80" s="299"/>
      <c r="L80" s="377" t="s">
        <v>232</v>
      </c>
    </row>
    <row r="81" spans="1:18">
      <c r="A81" s="394"/>
      <c r="B81" s="311"/>
      <c r="C81" s="294"/>
      <c r="D81" s="297"/>
      <c r="E81" s="266"/>
      <c r="F81" s="251"/>
      <c r="G81" s="251"/>
      <c r="H81" s="251"/>
      <c r="I81" s="251">
        <v>1</v>
      </c>
      <c r="J81" s="251">
        <v>1</v>
      </c>
      <c r="K81" s="251">
        <v>0</v>
      </c>
      <c r="L81" s="378"/>
    </row>
    <row r="82" spans="1:18" ht="37.5" customHeight="1">
      <c r="A82" s="394"/>
      <c r="B82" s="311"/>
      <c r="C82" s="294"/>
      <c r="D82" s="300" t="s">
        <v>22</v>
      </c>
      <c r="E82" s="264"/>
      <c r="F82" s="298" t="s">
        <v>201</v>
      </c>
      <c r="G82" s="299"/>
      <c r="H82" s="299"/>
      <c r="I82" s="307"/>
      <c r="J82" s="308"/>
      <c r="K82" s="308"/>
      <c r="L82" s="372"/>
    </row>
    <row r="83" spans="1:18" ht="37.5" customHeight="1">
      <c r="A83" s="394"/>
      <c r="B83" s="311"/>
      <c r="C83" s="294"/>
      <c r="D83" s="301"/>
      <c r="E83" s="267"/>
      <c r="F83" s="251">
        <v>1</v>
      </c>
      <c r="G83" s="251">
        <v>1</v>
      </c>
      <c r="H83" s="251">
        <v>0</v>
      </c>
      <c r="I83" s="250"/>
      <c r="J83" s="250"/>
      <c r="K83" s="250"/>
      <c r="L83" s="372"/>
    </row>
    <row r="84" spans="1:18" ht="37.5" customHeight="1">
      <c r="A84" s="394"/>
      <c r="B84" s="311"/>
      <c r="C84" s="294"/>
      <c r="D84" s="301"/>
      <c r="E84" s="267"/>
      <c r="F84" s="401" t="s">
        <v>193</v>
      </c>
      <c r="G84" s="375"/>
      <c r="H84" s="376"/>
      <c r="I84" s="307" t="s">
        <v>196</v>
      </c>
      <c r="J84" s="308"/>
      <c r="K84" s="308"/>
      <c r="L84" s="371"/>
    </row>
    <row r="85" spans="1:18" ht="37.5" customHeight="1">
      <c r="A85" s="394"/>
      <c r="B85" s="311"/>
      <c r="C85" s="294"/>
      <c r="D85" s="301"/>
      <c r="E85" s="267"/>
      <c r="F85" s="250">
        <v>3</v>
      </c>
      <c r="G85" s="250">
        <v>1</v>
      </c>
      <c r="H85" s="250">
        <v>2</v>
      </c>
      <c r="I85" s="250">
        <v>3</v>
      </c>
      <c r="J85" s="250">
        <v>1</v>
      </c>
      <c r="K85" s="250">
        <v>2</v>
      </c>
      <c r="L85" s="370"/>
    </row>
    <row r="86" spans="1:18" ht="37.5" customHeight="1">
      <c r="A86" s="394"/>
      <c r="B86" s="311"/>
      <c r="C86" s="294"/>
      <c r="D86" s="301"/>
      <c r="E86" s="267"/>
      <c r="F86" s="364" t="s">
        <v>192</v>
      </c>
      <c r="G86" s="375"/>
      <c r="H86" s="376"/>
      <c r="I86" s="307" t="s">
        <v>207</v>
      </c>
      <c r="J86" s="308"/>
      <c r="K86" s="308"/>
      <c r="L86" s="369" t="s">
        <v>235</v>
      </c>
      <c r="P86" s="373"/>
      <c r="Q86" s="373"/>
      <c r="R86" s="373"/>
    </row>
    <row r="87" spans="1:18" ht="37.5" customHeight="1">
      <c r="A87" s="394"/>
      <c r="B87" s="311"/>
      <c r="C87" s="295"/>
      <c r="D87" s="301"/>
      <c r="E87" s="267"/>
      <c r="F87" s="250">
        <v>3</v>
      </c>
      <c r="G87" s="250">
        <v>3</v>
      </c>
      <c r="H87" s="250">
        <v>0</v>
      </c>
      <c r="I87" s="250">
        <v>3</v>
      </c>
      <c r="J87" s="250">
        <v>3</v>
      </c>
      <c r="K87" s="250">
        <v>0</v>
      </c>
      <c r="L87" s="370"/>
      <c r="P87" s="241"/>
      <c r="Q87" s="241"/>
      <c r="R87" s="241"/>
    </row>
    <row r="88" spans="1:18">
      <c r="A88" s="394"/>
      <c r="B88" s="311"/>
      <c r="C88" s="316" t="s">
        <v>39</v>
      </c>
      <c r="D88" s="316"/>
      <c r="E88" s="316"/>
      <c r="F88" s="113">
        <f>SUM(F83,F85,F87)</f>
        <v>7</v>
      </c>
      <c r="G88" s="113">
        <f t="shared" ref="G88:K88" si="11">SUM(G83,G85,G87)</f>
        <v>5</v>
      </c>
      <c r="H88" s="113">
        <f t="shared" si="11"/>
        <v>2</v>
      </c>
      <c r="I88" s="113">
        <f>SUM(I83,I85,I87,I81)</f>
        <v>7</v>
      </c>
      <c r="J88" s="113">
        <f>SUM(J83,J85,J87,J81)</f>
        <v>5</v>
      </c>
      <c r="K88" s="113">
        <f t="shared" si="11"/>
        <v>2</v>
      </c>
      <c r="L88" s="112"/>
    </row>
    <row r="89" spans="1:18">
      <c r="A89" s="394"/>
      <c r="B89" s="309" t="s">
        <v>40</v>
      </c>
      <c r="C89" s="309"/>
      <c r="D89" s="309"/>
      <c r="E89" s="309"/>
      <c r="F89" s="259">
        <f>SUM(F79,F88)</f>
        <v>16</v>
      </c>
      <c r="G89" s="259">
        <f t="shared" ref="G89:K89" si="12">SUM(G79,G88)</f>
        <v>8</v>
      </c>
      <c r="H89" s="259">
        <f t="shared" si="12"/>
        <v>8</v>
      </c>
      <c r="I89" s="259">
        <f t="shared" si="12"/>
        <v>19</v>
      </c>
      <c r="J89" s="259">
        <f t="shared" si="12"/>
        <v>9</v>
      </c>
      <c r="K89" s="259">
        <f t="shared" si="12"/>
        <v>10</v>
      </c>
      <c r="L89" s="114"/>
    </row>
    <row r="90" spans="1:18">
      <c r="A90" s="387" t="s">
        <v>23</v>
      </c>
      <c r="B90" s="309"/>
      <c r="C90" s="309"/>
      <c r="D90" s="309"/>
      <c r="E90" s="309"/>
      <c r="F90" s="259">
        <f t="shared" ref="F90:K90" si="13">SUM(F29,F51,F70,F89)</f>
        <v>78</v>
      </c>
      <c r="G90" s="259">
        <f t="shared" si="13"/>
        <v>43</v>
      </c>
      <c r="H90" s="259">
        <f t="shared" si="13"/>
        <v>32</v>
      </c>
      <c r="I90" s="259">
        <f t="shared" si="13"/>
        <v>81</v>
      </c>
      <c r="J90" s="259">
        <f t="shared" si="13"/>
        <v>42</v>
      </c>
      <c r="K90" s="259">
        <f t="shared" si="13"/>
        <v>36</v>
      </c>
      <c r="L90" s="114"/>
    </row>
    <row r="91" spans="1:18">
      <c r="A91" s="388" t="s">
        <v>103</v>
      </c>
      <c r="B91" s="389"/>
      <c r="C91" s="389"/>
      <c r="D91" s="389"/>
      <c r="E91" s="389"/>
      <c r="F91" s="389"/>
      <c r="G91" s="389"/>
      <c r="H91" s="389"/>
      <c r="I91" s="389"/>
      <c r="J91" s="389"/>
      <c r="K91" s="389"/>
      <c r="L91" s="390"/>
    </row>
    <row r="92" spans="1:18" ht="20.100000000000001" customHeight="1">
      <c r="A92" s="388" t="s">
        <v>24</v>
      </c>
      <c r="B92" s="389"/>
      <c r="C92" s="391" t="s">
        <v>32</v>
      </c>
      <c r="D92" s="392"/>
      <c r="E92" s="392"/>
      <c r="F92" s="392"/>
      <c r="G92" s="393"/>
      <c r="H92" s="391" t="s">
        <v>25</v>
      </c>
      <c r="I92" s="392"/>
      <c r="J92" s="392"/>
      <c r="K92" s="393"/>
      <c r="L92" s="268" t="s">
        <v>26</v>
      </c>
    </row>
    <row r="93" spans="1:18" ht="20.100000000000001" customHeight="1">
      <c r="A93" s="388"/>
      <c r="B93" s="389"/>
      <c r="C93" s="391">
        <v>1</v>
      </c>
      <c r="D93" s="392"/>
      <c r="E93" s="392"/>
      <c r="F93" s="392"/>
      <c r="G93" s="392"/>
      <c r="H93" s="391">
        <v>67</v>
      </c>
      <c r="I93" s="392"/>
      <c r="J93" s="392"/>
      <c r="K93" s="393"/>
      <c r="L93" s="269">
        <v>68</v>
      </c>
    </row>
    <row r="94" spans="1:18" ht="20.100000000000001" customHeight="1">
      <c r="A94" s="397" t="s">
        <v>68</v>
      </c>
      <c r="B94" s="389"/>
      <c r="C94" s="391" t="s">
        <v>94</v>
      </c>
      <c r="D94" s="392"/>
      <c r="E94" s="392"/>
      <c r="F94" s="392"/>
      <c r="G94" s="393"/>
      <c r="H94" s="392"/>
      <c r="I94" s="392"/>
      <c r="J94" s="392"/>
      <c r="K94" s="393"/>
      <c r="L94" s="268" t="s">
        <v>95</v>
      </c>
    </row>
    <row r="95" spans="1:18" ht="20.100000000000001" customHeight="1">
      <c r="A95" s="388"/>
      <c r="B95" s="389"/>
      <c r="C95" s="391">
        <v>13</v>
      </c>
      <c r="D95" s="392"/>
      <c r="E95" s="392"/>
      <c r="F95" s="392"/>
      <c r="G95" s="393"/>
      <c r="H95" s="392"/>
      <c r="I95" s="392"/>
      <c r="J95" s="392"/>
      <c r="K95" s="393"/>
      <c r="L95" s="268">
        <v>13</v>
      </c>
    </row>
    <row r="96" spans="1:18" ht="39.950000000000003" customHeight="1">
      <c r="A96" s="379" t="s">
        <v>27</v>
      </c>
      <c r="B96" s="380"/>
      <c r="C96" s="383" t="s">
        <v>98</v>
      </c>
      <c r="D96" s="383"/>
      <c r="E96" s="384"/>
      <c r="F96" s="395" t="s">
        <v>69</v>
      </c>
      <c r="G96" s="395"/>
      <c r="H96" s="395" t="s">
        <v>41</v>
      </c>
      <c r="I96" s="395"/>
      <c r="J96" s="395" t="s">
        <v>35</v>
      </c>
      <c r="K96" s="395"/>
      <c r="L96" s="270" t="s">
        <v>97</v>
      </c>
    </row>
    <row r="97" spans="1:12" ht="39.950000000000003" customHeight="1" thickBot="1">
      <c r="A97" s="381"/>
      <c r="B97" s="382"/>
      <c r="C97" s="385">
        <v>31</v>
      </c>
      <c r="D97" s="385"/>
      <c r="E97" s="386"/>
      <c r="F97" s="382">
        <v>7</v>
      </c>
      <c r="G97" s="382"/>
      <c r="H97" s="382">
        <v>11</v>
      </c>
      <c r="I97" s="382"/>
      <c r="J97" s="382">
        <v>13</v>
      </c>
      <c r="K97" s="382"/>
      <c r="L97" s="271">
        <v>81</v>
      </c>
    </row>
    <row r="99" spans="1:12">
      <c r="A99" s="55" t="s">
        <v>55</v>
      </c>
    </row>
  </sheetData>
  <mergeCells count="194">
    <mergeCell ref="U1:AA1"/>
    <mergeCell ref="A94:B95"/>
    <mergeCell ref="C94:G94"/>
    <mergeCell ref="H94:K94"/>
    <mergeCell ref="C95:G95"/>
    <mergeCell ref="H95:K95"/>
    <mergeCell ref="L6:L7"/>
    <mergeCell ref="I60:K60"/>
    <mergeCell ref="L60:L61"/>
    <mergeCell ref="I86:K86"/>
    <mergeCell ref="L82:L83"/>
    <mergeCell ref="F71:H71"/>
    <mergeCell ref="I71:K71"/>
    <mergeCell ref="L71:L72"/>
    <mergeCell ref="F73:H73"/>
    <mergeCell ref="I73:K73"/>
    <mergeCell ref="L73:L74"/>
    <mergeCell ref="I82:K82"/>
    <mergeCell ref="F84:H84"/>
    <mergeCell ref="I84:K84"/>
    <mergeCell ref="D71:D78"/>
    <mergeCell ref="E71:E78"/>
    <mergeCell ref="F75:H75"/>
    <mergeCell ref="B51:E51"/>
    <mergeCell ref="A96:B97"/>
    <mergeCell ref="C96:E96"/>
    <mergeCell ref="C97:E97"/>
    <mergeCell ref="B89:E89"/>
    <mergeCell ref="A90:E90"/>
    <mergeCell ref="A91:L91"/>
    <mergeCell ref="A92:B93"/>
    <mergeCell ref="C92:G92"/>
    <mergeCell ref="H92:K92"/>
    <mergeCell ref="C93:G93"/>
    <mergeCell ref="H93:K93"/>
    <mergeCell ref="A52:A89"/>
    <mergeCell ref="C79:E79"/>
    <mergeCell ref="F82:H82"/>
    <mergeCell ref="J96:K96"/>
    <mergeCell ref="H96:I96"/>
    <mergeCell ref="J97:K97"/>
    <mergeCell ref="H97:I97"/>
    <mergeCell ref="F96:G96"/>
    <mergeCell ref="F97:G97"/>
    <mergeCell ref="C88:E88"/>
    <mergeCell ref="F52:H52"/>
    <mergeCell ref="I52:K52"/>
    <mergeCell ref="F58:H58"/>
    <mergeCell ref="B52:B69"/>
    <mergeCell ref="C52:C61"/>
    <mergeCell ref="L52:L53"/>
    <mergeCell ref="F54:H54"/>
    <mergeCell ref="I54:K54"/>
    <mergeCell ref="L54:L55"/>
    <mergeCell ref="F67:H67"/>
    <mergeCell ref="I67:K67"/>
    <mergeCell ref="L67:L68"/>
    <mergeCell ref="C62:E62"/>
    <mergeCell ref="C63:C68"/>
    <mergeCell ref="F63:H63"/>
    <mergeCell ref="I63:K63"/>
    <mergeCell ref="D52:D61"/>
    <mergeCell ref="E52:E61"/>
    <mergeCell ref="F56:H56"/>
    <mergeCell ref="E63:E68"/>
    <mergeCell ref="C69:E69"/>
    <mergeCell ref="L63:L64"/>
    <mergeCell ref="P45:R45"/>
    <mergeCell ref="P43:R43"/>
    <mergeCell ref="L48:L49"/>
    <mergeCell ref="F40:H40"/>
    <mergeCell ref="I40:K40"/>
    <mergeCell ref="F46:H46"/>
    <mergeCell ref="I46:K46"/>
    <mergeCell ref="E40:E49"/>
    <mergeCell ref="F86:H86"/>
    <mergeCell ref="L80:L81"/>
    <mergeCell ref="L86:L87"/>
    <mergeCell ref="L84:L85"/>
    <mergeCell ref="P86:R86"/>
    <mergeCell ref="L75:L76"/>
    <mergeCell ref="L58:L59"/>
    <mergeCell ref="L56:L57"/>
    <mergeCell ref="I56:K56"/>
    <mergeCell ref="I58:K58"/>
    <mergeCell ref="F60:H60"/>
    <mergeCell ref="F77:H77"/>
    <mergeCell ref="I75:K75"/>
    <mergeCell ref="L77:L78"/>
    <mergeCell ref="L65:L66"/>
    <mergeCell ref="D40:D49"/>
    <mergeCell ref="F42:H42"/>
    <mergeCell ref="F44:H44"/>
    <mergeCell ref="I42:K42"/>
    <mergeCell ref="I44:K44"/>
    <mergeCell ref="L42:L43"/>
    <mergeCell ref="L44:L45"/>
    <mergeCell ref="L46:L47"/>
    <mergeCell ref="L40:L41"/>
    <mergeCell ref="I32:K32"/>
    <mergeCell ref="E30:E35"/>
    <mergeCell ref="F48:H48"/>
    <mergeCell ref="I30:K30"/>
    <mergeCell ref="I48:K48"/>
    <mergeCell ref="L30:L31"/>
    <mergeCell ref="F34:H34"/>
    <mergeCell ref="I34:K34"/>
    <mergeCell ref="L34:L35"/>
    <mergeCell ref="I37:K37"/>
    <mergeCell ref="L37:L38"/>
    <mergeCell ref="F30:H30"/>
    <mergeCell ref="L32:L33"/>
    <mergeCell ref="C20:C27"/>
    <mergeCell ref="F20:H20"/>
    <mergeCell ref="I20:K20"/>
    <mergeCell ref="D20:D27"/>
    <mergeCell ref="E20:E27"/>
    <mergeCell ref="F22:H22"/>
    <mergeCell ref="I22:K22"/>
    <mergeCell ref="F26:H26"/>
    <mergeCell ref="I24:K24"/>
    <mergeCell ref="I26:K26"/>
    <mergeCell ref="A2:A5"/>
    <mergeCell ref="B2:B5"/>
    <mergeCell ref="C2:C5"/>
    <mergeCell ref="D2:D5"/>
    <mergeCell ref="E2:E5"/>
    <mergeCell ref="F2:H2"/>
    <mergeCell ref="I2:K2"/>
    <mergeCell ref="F8:H8"/>
    <mergeCell ref="C14:E14"/>
    <mergeCell ref="A6:A51"/>
    <mergeCell ref="B6:B28"/>
    <mergeCell ref="C6:C13"/>
    <mergeCell ref="D6:D7"/>
    <mergeCell ref="E6:E13"/>
    <mergeCell ref="F6:H6"/>
    <mergeCell ref="I6:K6"/>
    <mergeCell ref="D8:D13"/>
    <mergeCell ref="C28:E28"/>
    <mergeCell ref="B29:E29"/>
    <mergeCell ref="C30:C35"/>
    <mergeCell ref="C36:E36"/>
    <mergeCell ref="C37:C38"/>
    <mergeCell ref="D37:D38"/>
    <mergeCell ref="E37:E38"/>
    <mergeCell ref="L26:L27"/>
    <mergeCell ref="N1:S1"/>
    <mergeCell ref="L2:L5"/>
    <mergeCell ref="F3:H3"/>
    <mergeCell ref="I3:K3"/>
    <mergeCell ref="F4:F5"/>
    <mergeCell ref="G4:H4"/>
    <mergeCell ref="I4:I5"/>
    <mergeCell ref="J4:K4"/>
    <mergeCell ref="F10:H10"/>
    <mergeCell ref="F12:H12"/>
    <mergeCell ref="F24:H24"/>
    <mergeCell ref="L22:L23"/>
    <mergeCell ref="L24:L25"/>
    <mergeCell ref="F17:H17"/>
    <mergeCell ref="L12:L13"/>
    <mergeCell ref="I17:K17"/>
    <mergeCell ref="L17:L18"/>
    <mergeCell ref="I8:K8"/>
    <mergeCell ref="L8:L9"/>
    <mergeCell ref="I10:K10"/>
    <mergeCell ref="I12:K12"/>
    <mergeCell ref="L10:L11"/>
    <mergeCell ref="L20:L21"/>
    <mergeCell ref="C80:C87"/>
    <mergeCell ref="D80:D81"/>
    <mergeCell ref="I80:K80"/>
    <mergeCell ref="C15:C18"/>
    <mergeCell ref="D15:D18"/>
    <mergeCell ref="E15:E18"/>
    <mergeCell ref="F15:H15"/>
    <mergeCell ref="I15:K15"/>
    <mergeCell ref="I65:K65"/>
    <mergeCell ref="D64:D68"/>
    <mergeCell ref="F65:H65"/>
    <mergeCell ref="B70:E70"/>
    <mergeCell ref="C71:C78"/>
    <mergeCell ref="B71:B88"/>
    <mergeCell ref="D82:D87"/>
    <mergeCell ref="I77:K77"/>
    <mergeCell ref="F37:H37"/>
    <mergeCell ref="B30:B50"/>
    <mergeCell ref="C39:E39"/>
    <mergeCell ref="C40:C49"/>
    <mergeCell ref="D30:D35"/>
    <mergeCell ref="F32:H32"/>
    <mergeCell ref="C50:E50"/>
    <mergeCell ref="C19:E19"/>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2019~2020학년도 신구교과목대비표(2년제)</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4"/>
  <sheetViews>
    <sheetView view="pageBreakPreview" zoomScale="75" zoomScaleNormal="100" zoomScaleSheetLayoutView="75" workbookViewId="0">
      <selection activeCell="I27" sqref="I27"/>
    </sheetView>
  </sheetViews>
  <sheetFormatPr defaultColWidth="8.88671875" defaultRowHeight="17.100000000000001" customHeight="1"/>
  <cols>
    <col min="1" max="1" width="4.6640625" style="1" bestFit="1" customWidth="1"/>
    <col min="2" max="2" width="7.6640625" style="1" bestFit="1" customWidth="1"/>
    <col min="3" max="3" width="6.21875" style="1" bestFit="1" customWidth="1"/>
    <col min="4" max="4" width="18.33203125" style="1" bestFit="1" customWidth="1"/>
    <col min="5" max="5" width="14.21875" style="178" bestFit="1" customWidth="1"/>
    <col min="6" max="6" width="7.6640625" style="1" bestFit="1" customWidth="1"/>
    <col min="7" max="28" width="4.6640625" style="1" bestFit="1" customWidth="1"/>
    <col min="29" max="16384" width="8.88671875" style="1"/>
  </cols>
  <sheetData>
    <row r="1" spans="1:28" s="2" customFormat="1" ht="16.5" customHeight="1" thickBot="1">
      <c r="A1" s="285" t="s">
        <v>86</v>
      </c>
      <c r="B1" s="285"/>
      <c r="C1" s="285"/>
      <c r="D1" s="285"/>
      <c r="E1" s="285"/>
      <c r="F1" s="285"/>
      <c r="G1" s="285"/>
      <c r="H1" s="417" t="s">
        <v>83</v>
      </c>
      <c r="I1" s="417"/>
      <c r="J1" s="417"/>
      <c r="K1" s="417"/>
      <c r="L1" s="417"/>
      <c r="M1" s="417"/>
      <c r="N1" s="417"/>
      <c r="O1" s="417"/>
      <c r="P1" s="417"/>
      <c r="Q1" s="272" t="s">
        <v>111</v>
      </c>
      <c r="R1" s="272"/>
      <c r="S1" s="272"/>
      <c r="T1" s="272"/>
      <c r="U1" s="272"/>
      <c r="V1" s="272"/>
      <c r="W1" s="272"/>
      <c r="X1" s="272"/>
      <c r="Y1" s="272"/>
      <c r="Z1" s="272"/>
      <c r="AA1" s="272"/>
      <c r="AB1" s="272"/>
    </row>
    <row r="2" spans="1:28" ht="16.5" customHeight="1">
      <c r="A2" s="275" t="s">
        <v>0</v>
      </c>
      <c r="B2" s="273"/>
      <c r="C2" s="273" t="s">
        <v>12</v>
      </c>
      <c r="D2" s="273" t="s">
        <v>56</v>
      </c>
      <c r="E2" s="418" t="s">
        <v>61</v>
      </c>
      <c r="F2" s="273" t="s">
        <v>59</v>
      </c>
      <c r="G2" s="273" t="s">
        <v>60</v>
      </c>
      <c r="H2" s="275" t="s">
        <v>1</v>
      </c>
      <c r="I2" s="273"/>
      <c r="J2" s="273"/>
      <c r="K2" s="273"/>
      <c r="L2" s="273"/>
      <c r="M2" s="276"/>
      <c r="N2" s="275" t="s">
        <v>2</v>
      </c>
      <c r="O2" s="278"/>
      <c r="P2" s="273"/>
      <c r="Q2" s="273"/>
      <c r="R2" s="273"/>
      <c r="S2" s="276"/>
      <c r="T2" s="277" t="s">
        <v>67</v>
      </c>
      <c r="U2" s="278"/>
      <c r="V2" s="273"/>
      <c r="W2" s="273"/>
      <c r="X2" s="273"/>
      <c r="Y2" s="279"/>
      <c r="Z2" s="275" t="s">
        <v>3</v>
      </c>
      <c r="AA2" s="273"/>
      <c r="AB2" s="276"/>
    </row>
    <row r="3" spans="1:28" ht="16.5" customHeight="1">
      <c r="A3" s="280"/>
      <c r="B3" s="274"/>
      <c r="C3" s="274"/>
      <c r="D3" s="274"/>
      <c r="E3" s="419"/>
      <c r="F3" s="274"/>
      <c r="G3" s="274"/>
      <c r="H3" s="280" t="s">
        <v>4</v>
      </c>
      <c r="I3" s="274"/>
      <c r="J3" s="274"/>
      <c r="K3" s="274" t="s">
        <v>5</v>
      </c>
      <c r="L3" s="274"/>
      <c r="M3" s="281"/>
      <c r="N3" s="280" t="s">
        <v>4</v>
      </c>
      <c r="O3" s="283"/>
      <c r="P3" s="274"/>
      <c r="Q3" s="274" t="s">
        <v>5</v>
      </c>
      <c r="R3" s="274"/>
      <c r="S3" s="281"/>
      <c r="T3" s="282" t="s">
        <v>4</v>
      </c>
      <c r="U3" s="283"/>
      <c r="V3" s="274"/>
      <c r="W3" s="274" t="s">
        <v>5</v>
      </c>
      <c r="X3" s="274"/>
      <c r="Y3" s="284"/>
      <c r="Z3" s="280"/>
      <c r="AA3" s="274"/>
      <c r="AB3" s="281"/>
    </row>
    <row r="4" spans="1:28" ht="16.5" customHeight="1">
      <c r="A4" s="280"/>
      <c r="B4" s="274"/>
      <c r="C4" s="274"/>
      <c r="D4" s="274"/>
      <c r="E4" s="420"/>
      <c r="F4" s="274"/>
      <c r="G4" s="274"/>
      <c r="H4" s="62" t="s">
        <v>6</v>
      </c>
      <c r="I4" s="58" t="s">
        <v>7</v>
      </c>
      <c r="J4" s="58" t="s">
        <v>8</v>
      </c>
      <c r="K4" s="58" t="s">
        <v>6</v>
      </c>
      <c r="L4" s="58" t="s">
        <v>7</v>
      </c>
      <c r="M4" s="61" t="s">
        <v>8</v>
      </c>
      <c r="N4" s="72" t="s">
        <v>6</v>
      </c>
      <c r="O4" s="70" t="s">
        <v>7</v>
      </c>
      <c r="P4" s="70" t="s">
        <v>8</v>
      </c>
      <c r="Q4" s="70" t="s">
        <v>6</v>
      </c>
      <c r="R4" s="70" t="s">
        <v>7</v>
      </c>
      <c r="S4" s="80" t="s">
        <v>8</v>
      </c>
      <c r="T4" s="60" t="s">
        <v>6</v>
      </c>
      <c r="U4" s="58" t="s">
        <v>7</v>
      </c>
      <c r="V4" s="58" t="s">
        <v>8</v>
      </c>
      <c r="W4" s="58" t="s">
        <v>6</v>
      </c>
      <c r="X4" s="58" t="s">
        <v>7</v>
      </c>
      <c r="Y4" s="85" t="s">
        <v>8</v>
      </c>
      <c r="Z4" s="62" t="s">
        <v>6</v>
      </c>
      <c r="AA4" s="58" t="s">
        <v>7</v>
      </c>
      <c r="AB4" s="61" t="s">
        <v>8</v>
      </c>
    </row>
    <row r="5" spans="1:28" ht="16.5" customHeight="1">
      <c r="A5" s="403" t="s">
        <v>42</v>
      </c>
      <c r="B5" s="412" t="s">
        <v>10</v>
      </c>
      <c r="C5" s="59"/>
      <c r="D5" s="133" t="s">
        <v>105</v>
      </c>
      <c r="E5" s="170" t="s">
        <v>91</v>
      </c>
      <c r="F5" s="13" t="s">
        <v>70</v>
      </c>
      <c r="G5" s="14" t="s">
        <v>70</v>
      </c>
      <c r="H5" s="137">
        <v>2</v>
      </c>
      <c r="I5" s="136">
        <v>2</v>
      </c>
      <c r="J5" s="136">
        <v>0</v>
      </c>
      <c r="K5" s="136"/>
      <c r="L5" s="136"/>
      <c r="M5" s="138"/>
      <c r="N5" s="141"/>
      <c r="O5" s="136"/>
      <c r="P5" s="136"/>
      <c r="Q5" s="183"/>
      <c r="R5" s="184"/>
      <c r="S5" s="187"/>
      <c r="T5" s="141"/>
      <c r="U5" s="136"/>
      <c r="V5" s="136"/>
      <c r="W5" s="183"/>
      <c r="X5" s="184"/>
      <c r="Y5" s="185"/>
      <c r="Z5" s="63">
        <f>SUM(H5,K5,N5,Q5,T5,W5)</f>
        <v>2</v>
      </c>
      <c r="AA5" s="64">
        <f>SUM(I5,L5,O5,R5,U5,X5)</f>
        <v>2</v>
      </c>
      <c r="AB5" s="17">
        <f>SUM(J5,M5,P5,S5,V5,Y5)</f>
        <v>0</v>
      </c>
    </row>
    <row r="6" spans="1:28" ht="16.5" customHeight="1">
      <c r="A6" s="403"/>
      <c r="B6" s="413"/>
      <c r="C6" s="84"/>
      <c r="D6" s="166" t="s">
        <v>105</v>
      </c>
      <c r="E6" s="171" t="s">
        <v>106</v>
      </c>
      <c r="F6" s="13" t="s">
        <v>70</v>
      </c>
      <c r="G6" s="14" t="s">
        <v>70</v>
      </c>
      <c r="H6" s="137"/>
      <c r="I6" s="136"/>
      <c r="J6" s="136"/>
      <c r="K6" s="136">
        <v>2</v>
      </c>
      <c r="L6" s="136">
        <v>2</v>
      </c>
      <c r="M6" s="138">
        <v>0</v>
      </c>
      <c r="N6" s="141"/>
      <c r="O6" s="136"/>
      <c r="P6" s="136"/>
      <c r="Q6" s="136"/>
      <c r="R6" s="136"/>
      <c r="S6" s="188"/>
      <c r="T6" s="141"/>
      <c r="U6" s="136"/>
      <c r="V6" s="136"/>
      <c r="W6" s="136"/>
      <c r="X6" s="136"/>
      <c r="Y6" s="186"/>
      <c r="Z6" s="163">
        <f t="shared" ref="Z6:Z13" si="0">SUM(H6,K6,N6,Q6,T6,W6)</f>
        <v>2</v>
      </c>
      <c r="AA6" s="162">
        <f t="shared" ref="AA6:AA13" si="1">SUM(I6,L6,O6,R6,U6,X6)</f>
        <v>2</v>
      </c>
      <c r="AB6" s="164">
        <f t="shared" ref="AB6:AB13" si="2">SUM(J6,M6,P6,S6,V6,Y6)</f>
        <v>0</v>
      </c>
    </row>
    <row r="7" spans="1:28" ht="16.5" customHeight="1" thickBot="1">
      <c r="A7" s="403"/>
      <c r="B7" s="413"/>
      <c r="C7" s="181"/>
      <c r="D7" s="180" t="s">
        <v>109</v>
      </c>
      <c r="E7" s="182" t="s">
        <v>110</v>
      </c>
      <c r="F7" s="165"/>
      <c r="G7" s="179"/>
      <c r="H7" s="137">
        <v>1</v>
      </c>
      <c r="I7" s="136">
        <v>1</v>
      </c>
      <c r="J7" s="136">
        <v>0</v>
      </c>
      <c r="K7" s="136"/>
      <c r="L7" s="136"/>
      <c r="M7" s="138"/>
      <c r="N7" s="141"/>
      <c r="O7" s="136"/>
      <c r="P7" s="136"/>
      <c r="Q7" s="136"/>
      <c r="R7" s="136"/>
      <c r="S7" s="188"/>
      <c r="T7" s="141"/>
      <c r="U7" s="136"/>
      <c r="V7" s="136"/>
      <c r="W7" s="136"/>
      <c r="X7" s="136"/>
      <c r="Y7" s="186"/>
      <c r="Z7" s="163">
        <f t="shared" si="0"/>
        <v>1</v>
      </c>
      <c r="AA7" s="169">
        <f t="shared" si="1"/>
        <v>1</v>
      </c>
      <c r="AB7" s="164">
        <f t="shared" si="2"/>
        <v>0</v>
      </c>
    </row>
    <row r="8" spans="1:28" ht="16.5" customHeight="1">
      <c r="A8" s="403"/>
      <c r="B8" s="413"/>
      <c r="C8" s="158"/>
      <c r="D8" s="144" t="s">
        <v>108</v>
      </c>
      <c r="E8" s="173" t="s">
        <v>129</v>
      </c>
      <c r="F8" s="152"/>
      <c r="G8" s="152"/>
      <c r="H8" s="149">
        <v>2</v>
      </c>
      <c r="I8" s="148">
        <v>2</v>
      </c>
      <c r="J8" s="148">
        <v>0</v>
      </c>
      <c r="K8" s="148"/>
      <c r="L8" s="148"/>
      <c r="M8" s="150"/>
      <c r="N8" s="151"/>
      <c r="O8" s="148"/>
      <c r="P8" s="148"/>
      <c r="Q8" s="14"/>
      <c r="R8" s="14"/>
      <c r="S8" s="18"/>
      <c r="T8" s="16"/>
      <c r="U8" s="14"/>
      <c r="V8" s="14"/>
      <c r="W8" s="14"/>
      <c r="X8" s="14"/>
      <c r="Y8" s="86"/>
      <c r="Z8" s="163">
        <f t="shared" si="0"/>
        <v>2</v>
      </c>
      <c r="AA8" s="162">
        <f t="shared" si="1"/>
        <v>2</v>
      </c>
      <c r="AB8" s="164">
        <f t="shared" si="2"/>
        <v>0</v>
      </c>
    </row>
    <row r="9" spans="1:28" ht="16.5" customHeight="1">
      <c r="A9" s="403"/>
      <c r="B9" s="413"/>
      <c r="C9" s="159"/>
      <c r="D9" s="145" t="s">
        <v>108</v>
      </c>
      <c r="E9" s="174" t="s">
        <v>104</v>
      </c>
      <c r="F9" s="147"/>
      <c r="G9" s="148"/>
      <c r="H9" s="149">
        <v>2</v>
      </c>
      <c r="I9" s="148">
        <v>2</v>
      </c>
      <c r="J9" s="148">
        <v>0</v>
      </c>
      <c r="K9" s="148"/>
      <c r="L9" s="148"/>
      <c r="M9" s="150"/>
      <c r="N9" s="151"/>
      <c r="O9" s="148"/>
      <c r="P9" s="148"/>
      <c r="Q9" s="14"/>
      <c r="R9" s="14"/>
      <c r="S9" s="19"/>
      <c r="T9" s="16"/>
      <c r="U9" s="14"/>
      <c r="V9" s="14"/>
      <c r="W9" s="14"/>
      <c r="X9" s="14"/>
      <c r="Y9" s="87"/>
      <c r="Z9" s="163">
        <f t="shared" si="0"/>
        <v>2</v>
      </c>
      <c r="AA9" s="162">
        <f t="shared" si="1"/>
        <v>2</v>
      </c>
      <c r="AB9" s="164">
        <f t="shared" si="2"/>
        <v>0</v>
      </c>
    </row>
    <row r="10" spans="1:28" ht="16.5" customHeight="1">
      <c r="A10" s="403"/>
      <c r="B10" s="413"/>
      <c r="C10" s="159"/>
      <c r="D10" s="145" t="s">
        <v>108</v>
      </c>
      <c r="E10" s="174" t="s">
        <v>130</v>
      </c>
      <c r="F10" s="147"/>
      <c r="G10" s="148"/>
      <c r="H10" s="149"/>
      <c r="I10" s="148"/>
      <c r="J10" s="148"/>
      <c r="K10" s="148">
        <v>2</v>
      </c>
      <c r="L10" s="148">
        <v>2</v>
      </c>
      <c r="M10" s="150">
        <v>0</v>
      </c>
      <c r="N10" s="151"/>
      <c r="O10" s="148"/>
      <c r="P10" s="148"/>
      <c r="Q10" s="14"/>
      <c r="R10" s="14"/>
      <c r="S10" s="19"/>
      <c r="T10" s="16"/>
      <c r="U10" s="14"/>
      <c r="V10" s="14"/>
      <c r="W10" s="14"/>
      <c r="X10" s="14"/>
      <c r="Y10" s="87"/>
      <c r="Z10" s="163">
        <f t="shared" si="0"/>
        <v>2</v>
      </c>
      <c r="AA10" s="162">
        <f t="shared" si="1"/>
        <v>2</v>
      </c>
      <c r="AB10" s="164">
        <f t="shared" si="2"/>
        <v>0</v>
      </c>
    </row>
    <row r="11" spans="1:28" ht="16.5" customHeight="1">
      <c r="A11" s="403"/>
      <c r="B11" s="413"/>
      <c r="C11" s="159"/>
      <c r="D11" s="145" t="s">
        <v>108</v>
      </c>
      <c r="E11" s="174" t="s">
        <v>107</v>
      </c>
      <c r="F11" s="147"/>
      <c r="G11" s="148"/>
      <c r="H11" s="149"/>
      <c r="I11" s="148"/>
      <c r="J11" s="148"/>
      <c r="K11" s="148">
        <v>2</v>
      </c>
      <c r="L11" s="148">
        <v>2</v>
      </c>
      <c r="M11" s="150">
        <v>0</v>
      </c>
      <c r="N11" s="151"/>
      <c r="O11" s="148"/>
      <c r="P11" s="148"/>
      <c r="Q11" s="14"/>
      <c r="R11" s="14"/>
      <c r="S11" s="19"/>
      <c r="T11" s="16"/>
      <c r="U11" s="14"/>
      <c r="V11" s="14"/>
      <c r="W11" s="14"/>
      <c r="X11" s="14"/>
      <c r="Y11" s="87"/>
      <c r="Z11" s="163">
        <f t="shared" si="0"/>
        <v>2</v>
      </c>
      <c r="AA11" s="162">
        <f t="shared" si="1"/>
        <v>2</v>
      </c>
      <c r="AB11" s="164">
        <f t="shared" si="2"/>
        <v>0</v>
      </c>
    </row>
    <row r="12" spans="1:28" ht="16.5" customHeight="1">
      <c r="A12" s="403"/>
      <c r="B12" s="413"/>
      <c r="C12" s="175"/>
      <c r="D12" s="157" t="s">
        <v>108</v>
      </c>
      <c r="E12" s="176" t="s">
        <v>107</v>
      </c>
      <c r="F12" s="147"/>
      <c r="G12" s="148"/>
      <c r="H12" s="149"/>
      <c r="I12" s="148"/>
      <c r="J12" s="148"/>
      <c r="K12" s="148"/>
      <c r="L12" s="148"/>
      <c r="M12" s="150"/>
      <c r="N12" s="151">
        <v>2</v>
      </c>
      <c r="O12" s="148">
        <v>2</v>
      </c>
      <c r="P12" s="148">
        <v>0</v>
      </c>
      <c r="Q12" s="148"/>
      <c r="R12" s="148"/>
      <c r="S12" s="150"/>
      <c r="T12" s="16"/>
      <c r="U12" s="14"/>
      <c r="V12" s="14"/>
      <c r="W12" s="14"/>
      <c r="X12" s="14"/>
      <c r="Y12" s="87"/>
      <c r="Z12" s="163">
        <f t="shared" si="0"/>
        <v>2</v>
      </c>
      <c r="AA12" s="169">
        <f t="shared" si="1"/>
        <v>2</v>
      </c>
      <c r="AB12" s="164">
        <f t="shared" si="2"/>
        <v>0</v>
      </c>
    </row>
    <row r="13" spans="1:28" ht="16.5" customHeight="1" thickBot="1">
      <c r="A13" s="403"/>
      <c r="B13" s="414"/>
      <c r="C13" s="160"/>
      <c r="D13" s="146" t="s">
        <v>108</v>
      </c>
      <c r="E13" s="172" t="s">
        <v>107</v>
      </c>
      <c r="F13" s="147"/>
      <c r="G13" s="148"/>
      <c r="H13" s="149"/>
      <c r="I13" s="148"/>
      <c r="J13" s="148"/>
      <c r="K13" s="148"/>
      <c r="L13" s="148"/>
      <c r="M13" s="150"/>
      <c r="N13" s="151"/>
      <c r="O13" s="148"/>
      <c r="P13" s="148"/>
      <c r="Q13" s="148">
        <v>2</v>
      </c>
      <c r="R13" s="148">
        <v>2</v>
      </c>
      <c r="S13" s="150">
        <v>0</v>
      </c>
      <c r="T13" s="16"/>
      <c r="U13" s="14"/>
      <c r="V13" s="14"/>
      <c r="W13" s="14"/>
      <c r="X13" s="14"/>
      <c r="Y13" s="87"/>
      <c r="Z13" s="163">
        <f t="shared" si="0"/>
        <v>2</v>
      </c>
      <c r="AA13" s="162">
        <f t="shared" si="1"/>
        <v>2</v>
      </c>
      <c r="AB13" s="164">
        <f t="shared" si="2"/>
        <v>0</v>
      </c>
    </row>
    <row r="14" spans="1:28" ht="16.5" customHeight="1" thickBot="1">
      <c r="A14" s="404"/>
      <c r="B14" s="66" t="s">
        <v>43</v>
      </c>
      <c r="C14" s="20"/>
      <c r="D14" s="20"/>
      <c r="E14" s="168"/>
      <c r="F14" s="66"/>
      <c r="G14" s="66"/>
      <c r="H14" s="65">
        <f t="shared" ref="H14:AB14" si="3">SUM(H5:H13)</f>
        <v>7</v>
      </c>
      <c r="I14" s="66">
        <f t="shared" si="3"/>
        <v>7</v>
      </c>
      <c r="J14" s="66">
        <f t="shared" si="3"/>
        <v>0</v>
      </c>
      <c r="K14" s="66">
        <f t="shared" si="3"/>
        <v>6</v>
      </c>
      <c r="L14" s="66">
        <f t="shared" si="3"/>
        <v>6</v>
      </c>
      <c r="M14" s="22">
        <f t="shared" si="3"/>
        <v>0</v>
      </c>
      <c r="N14" s="74">
        <f t="shared" si="3"/>
        <v>2</v>
      </c>
      <c r="O14" s="75">
        <f t="shared" si="3"/>
        <v>2</v>
      </c>
      <c r="P14" s="75">
        <f t="shared" si="3"/>
        <v>0</v>
      </c>
      <c r="Q14" s="75">
        <f t="shared" si="3"/>
        <v>2</v>
      </c>
      <c r="R14" s="75">
        <f t="shared" si="3"/>
        <v>2</v>
      </c>
      <c r="S14" s="22">
        <f t="shared" si="3"/>
        <v>0</v>
      </c>
      <c r="T14" s="21">
        <f t="shared" si="3"/>
        <v>0</v>
      </c>
      <c r="U14" s="66">
        <f t="shared" si="3"/>
        <v>0</v>
      </c>
      <c r="V14" s="66">
        <f t="shared" si="3"/>
        <v>0</v>
      </c>
      <c r="W14" s="66">
        <f t="shared" si="3"/>
        <v>0</v>
      </c>
      <c r="X14" s="66">
        <f t="shared" si="3"/>
        <v>0</v>
      </c>
      <c r="Y14" s="88">
        <f t="shared" si="3"/>
        <v>0</v>
      </c>
      <c r="Z14" s="97">
        <f t="shared" si="3"/>
        <v>17</v>
      </c>
      <c r="AA14" s="88">
        <f t="shared" si="3"/>
        <v>17</v>
      </c>
      <c r="AB14" s="22">
        <f t="shared" si="3"/>
        <v>0</v>
      </c>
    </row>
    <row r="15" spans="1:28" ht="16.5" customHeight="1">
      <c r="A15" s="405" t="s">
        <v>44</v>
      </c>
      <c r="B15" s="406" t="s">
        <v>9</v>
      </c>
      <c r="C15" s="67"/>
      <c r="D15" s="23"/>
      <c r="E15" s="24"/>
      <c r="F15" s="24"/>
      <c r="G15" s="67"/>
      <c r="H15" s="25"/>
      <c r="I15" s="26"/>
      <c r="J15" s="26"/>
      <c r="K15" s="26"/>
      <c r="L15" s="26"/>
      <c r="M15" s="28"/>
      <c r="N15" s="25"/>
      <c r="O15" s="26"/>
      <c r="P15" s="26"/>
      <c r="Q15" s="26"/>
      <c r="R15" s="26"/>
      <c r="S15" s="28"/>
      <c r="T15" s="27"/>
      <c r="U15" s="26"/>
      <c r="V15" s="26"/>
      <c r="W15" s="26"/>
      <c r="X15" s="26"/>
      <c r="Y15" s="89"/>
      <c r="Z15" s="63">
        <f t="shared" ref="Z15:Z43" si="4">SUM(H15,K15,N15,Q15,T15,W15)</f>
        <v>0</v>
      </c>
      <c r="AA15" s="64">
        <f t="shared" ref="AA15:AA43" si="5">SUM(I15,L15,O15,R15,U15,X15)</f>
        <v>0</v>
      </c>
      <c r="AB15" s="17">
        <f t="shared" ref="AB15:AB43" si="6">SUM(J15,M15,P15,S15,V15,Y15)</f>
        <v>0</v>
      </c>
    </row>
    <row r="16" spans="1:28" ht="16.5" customHeight="1">
      <c r="A16" s="403"/>
      <c r="B16" s="407"/>
      <c r="C16" s="59"/>
      <c r="D16" s="31"/>
      <c r="E16" s="32"/>
      <c r="F16" s="32"/>
      <c r="G16" s="59"/>
      <c r="H16" s="15"/>
      <c r="I16" s="14"/>
      <c r="J16" s="14"/>
      <c r="K16" s="14"/>
      <c r="L16" s="14"/>
      <c r="M16" s="19"/>
      <c r="N16" s="15"/>
      <c r="O16" s="14"/>
      <c r="P16" s="14"/>
      <c r="Q16" s="14"/>
      <c r="R16" s="14"/>
      <c r="S16" s="19"/>
      <c r="T16" s="16"/>
      <c r="U16" s="14"/>
      <c r="V16" s="14"/>
      <c r="W16" s="14"/>
      <c r="X16" s="14"/>
      <c r="Y16" s="87"/>
      <c r="Z16" s="63">
        <f t="shared" si="4"/>
        <v>0</v>
      </c>
      <c r="AA16" s="64">
        <f t="shared" si="5"/>
        <v>0</v>
      </c>
      <c r="AB16" s="17">
        <f t="shared" si="6"/>
        <v>0</v>
      </c>
    </row>
    <row r="17" spans="1:28" ht="16.5" customHeight="1">
      <c r="A17" s="403"/>
      <c r="B17" s="407"/>
      <c r="C17" s="59"/>
      <c r="D17" s="31"/>
      <c r="E17" s="32"/>
      <c r="F17" s="32"/>
      <c r="G17" s="59"/>
      <c r="H17" s="15"/>
      <c r="I17" s="14"/>
      <c r="J17" s="14"/>
      <c r="K17" s="14"/>
      <c r="L17" s="14"/>
      <c r="M17" s="19"/>
      <c r="N17" s="15"/>
      <c r="O17" s="14"/>
      <c r="P17" s="14"/>
      <c r="Q17" s="14"/>
      <c r="R17" s="14"/>
      <c r="S17" s="19"/>
      <c r="T17" s="16"/>
      <c r="U17" s="14"/>
      <c r="V17" s="14"/>
      <c r="W17" s="14"/>
      <c r="X17" s="14"/>
      <c r="Y17" s="87"/>
      <c r="Z17" s="63">
        <f t="shared" si="4"/>
        <v>0</v>
      </c>
      <c r="AA17" s="64">
        <f t="shared" si="5"/>
        <v>0</v>
      </c>
      <c r="AB17" s="17">
        <f t="shared" si="6"/>
        <v>0</v>
      </c>
    </row>
    <row r="18" spans="1:28" ht="16.5" customHeight="1">
      <c r="A18" s="403"/>
      <c r="B18" s="33" t="s">
        <v>43</v>
      </c>
      <c r="C18" s="33"/>
      <c r="D18" s="33"/>
      <c r="E18" s="167"/>
      <c r="F18" s="58"/>
      <c r="G18" s="58"/>
      <c r="H18" s="62">
        <f>SUM(H15:H17)</f>
        <v>0</v>
      </c>
      <c r="I18" s="58">
        <f t="shared" ref="I18:S18" si="7">SUM(I15:I17)</f>
        <v>0</v>
      </c>
      <c r="J18" s="58">
        <f t="shared" si="7"/>
        <v>0</v>
      </c>
      <c r="K18" s="58">
        <f t="shared" si="7"/>
        <v>0</v>
      </c>
      <c r="L18" s="58">
        <f t="shared" si="7"/>
        <v>0</v>
      </c>
      <c r="M18" s="61">
        <f t="shared" si="7"/>
        <v>0</v>
      </c>
      <c r="N18" s="72">
        <f t="shared" si="7"/>
        <v>0</v>
      </c>
      <c r="O18" s="70">
        <f t="shared" si="7"/>
        <v>0</v>
      </c>
      <c r="P18" s="70">
        <f t="shared" si="7"/>
        <v>0</v>
      </c>
      <c r="Q18" s="70">
        <f t="shared" si="7"/>
        <v>0</v>
      </c>
      <c r="R18" s="70">
        <f t="shared" si="7"/>
        <v>0</v>
      </c>
      <c r="S18" s="80">
        <f t="shared" si="7"/>
        <v>0</v>
      </c>
      <c r="T18" s="60">
        <f t="shared" ref="T18:AB18" si="8">SUM(T15:T17)</f>
        <v>0</v>
      </c>
      <c r="U18" s="58">
        <f t="shared" si="8"/>
        <v>0</v>
      </c>
      <c r="V18" s="58">
        <f t="shared" si="8"/>
        <v>0</v>
      </c>
      <c r="W18" s="58">
        <f t="shared" si="8"/>
        <v>0</v>
      </c>
      <c r="X18" s="58">
        <f t="shared" si="8"/>
        <v>0</v>
      </c>
      <c r="Y18" s="85">
        <f t="shared" si="8"/>
        <v>0</v>
      </c>
      <c r="Z18" s="98">
        <f t="shared" si="8"/>
        <v>0</v>
      </c>
      <c r="AA18" s="85">
        <f t="shared" si="8"/>
        <v>0</v>
      </c>
      <c r="AB18" s="61">
        <f t="shared" si="8"/>
        <v>0</v>
      </c>
    </row>
    <row r="19" spans="1:28" ht="16.5" customHeight="1">
      <c r="A19" s="403"/>
      <c r="B19" s="408" t="s">
        <v>139</v>
      </c>
      <c r="C19" s="12"/>
      <c r="D19" s="34" t="s">
        <v>47</v>
      </c>
      <c r="E19" s="35"/>
      <c r="F19" s="35"/>
      <c r="G19" s="14"/>
      <c r="H19" s="36">
        <v>2</v>
      </c>
      <c r="I19" s="35">
        <v>2</v>
      </c>
      <c r="J19" s="35">
        <v>0</v>
      </c>
      <c r="K19" s="35"/>
      <c r="L19" s="35"/>
      <c r="M19" s="38"/>
      <c r="N19" s="36"/>
      <c r="O19" s="35"/>
      <c r="P19" s="35"/>
      <c r="Q19" s="35"/>
      <c r="R19" s="35"/>
      <c r="S19" s="38"/>
      <c r="T19" s="37"/>
      <c r="U19" s="35"/>
      <c r="V19" s="35"/>
      <c r="W19" s="35"/>
      <c r="X19" s="35"/>
      <c r="Y19" s="90"/>
      <c r="Z19" s="63">
        <f t="shared" si="4"/>
        <v>2</v>
      </c>
      <c r="AA19" s="64">
        <f t="shared" si="5"/>
        <v>2</v>
      </c>
      <c r="AB19" s="17">
        <f t="shared" si="6"/>
        <v>0</v>
      </c>
    </row>
    <row r="20" spans="1:28" ht="16.5" customHeight="1">
      <c r="A20" s="403"/>
      <c r="B20" s="408"/>
      <c r="C20" s="12"/>
      <c r="D20" s="34" t="s">
        <v>47</v>
      </c>
      <c r="E20" s="35"/>
      <c r="F20" s="35"/>
      <c r="G20" s="14"/>
      <c r="H20" s="36">
        <v>3</v>
      </c>
      <c r="I20" s="35">
        <v>3</v>
      </c>
      <c r="J20" s="35">
        <v>0</v>
      </c>
      <c r="K20" s="35"/>
      <c r="L20" s="35"/>
      <c r="M20" s="38"/>
      <c r="N20" s="41"/>
      <c r="O20" s="39"/>
      <c r="P20" s="39"/>
      <c r="Q20" s="39"/>
      <c r="R20" s="39"/>
      <c r="S20" s="38"/>
      <c r="T20" s="40"/>
      <c r="U20" s="39"/>
      <c r="V20" s="39"/>
      <c r="W20" s="39"/>
      <c r="X20" s="39"/>
      <c r="Y20" s="90"/>
      <c r="Z20" s="63">
        <f t="shared" si="4"/>
        <v>3</v>
      </c>
      <c r="AA20" s="64">
        <f t="shared" si="5"/>
        <v>3</v>
      </c>
      <c r="AB20" s="17">
        <f t="shared" si="6"/>
        <v>0</v>
      </c>
    </row>
    <row r="21" spans="1:28" ht="16.5" customHeight="1">
      <c r="A21" s="403"/>
      <c r="B21" s="408"/>
      <c r="C21" s="12"/>
      <c r="D21" s="34" t="s">
        <v>47</v>
      </c>
      <c r="E21" s="35"/>
      <c r="F21" s="35"/>
      <c r="G21" s="14"/>
      <c r="H21" s="36">
        <v>3</v>
      </c>
      <c r="I21" s="35">
        <v>0</v>
      </c>
      <c r="J21" s="35">
        <v>3</v>
      </c>
      <c r="K21" s="35"/>
      <c r="L21" s="35"/>
      <c r="M21" s="38"/>
      <c r="N21" s="41"/>
      <c r="O21" s="39"/>
      <c r="P21" s="39"/>
      <c r="Q21" s="39"/>
      <c r="R21" s="39"/>
      <c r="S21" s="38"/>
      <c r="T21" s="40"/>
      <c r="U21" s="39"/>
      <c r="V21" s="39"/>
      <c r="W21" s="39"/>
      <c r="X21" s="39"/>
      <c r="Y21" s="90"/>
      <c r="Z21" s="63">
        <f t="shared" si="4"/>
        <v>3</v>
      </c>
      <c r="AA21" s="64">
        <f t="shared" si="5"/>
        <v>0</v>
      </c>
      <c r="AB21" s="17">
        <f t="shared" si="6"/>
        <v>3</v>
      </c>
    </row>
    <row r="22" spans="1:28" ht="16.5" customHeight="1">
      <c r="A22" s="403"/>
      <c r="B22" s="408"/>
      <c r="C22" s="12"/>
      <c r="D22" s="34" t="s">
        <v>47</v>
      </c>
      <c r="E22" s="35"/>
      <c r="F22" s="35"/>
      <c r="G22" s="14"/>
      <c r="H22" s="36">
        <v>3</v>
      </c>
      <c r="I22" s="35">
        <v>1</v>
      </c>
      <c r="J22" s="35">
        <v>2</v>
      </c>
      <c r="K22" s="35"/>
      <c r="L22" s="35"/>
      <c r="M22" s="38"/>
      <c r="N22" s="36"/>
      <c r="O22" s="35"/>
      <c r="P22" s="35"/>
      <c r="Q22" s="35"/>
      <c r="R22" s="35"/>
      <c r="S22" s="38"/>
      <c r="T22" s="37"/>
      <c r="U22" s="35"/>
      <c r="V22" s="35"/>
      <c r="W22" s="35"/>
      <c r="X22" s="35"/>
      <c r="Y22" s="90"/>
      <c r="Z22" s="63">
        <f t="shared" si="4"/>
        <v>3</v>
      </c>
      <c r="AA22" s="64">
        <f t="shared" si="5"/>
        <v>1</v>
      </c>
      <c r="AB22" s="17">
        <f t="shared" si="6"/>
        <v>2</v>
      </c>
    </row>
    <row r="23" spans="1:28" ht="16.5" customHeight="1">
      <c r="A23" s="403"/>
      <c r="B23" s="408"/>
      <c r="C23" s="12"/>
      <c r="D23" s="34" t="s">
        <v>134</v>
      </c>
      <c r="E23" s="177"/>
      <c r="F23" s="35"/>
      <c r="G23" s="14"/>
      <c r="H23" s="36">
        <v>3</v>
      </c>
      <c r="I23" s="35">
        <v>1</v>
      </c>
      <c r="J23" s="35">
        <v>2</v>
      </c>
      <c r="K23" s="35"/>
      <c r="L23" s="39"/>
      <c r="M23" s="47"/>
      <c r="N23" s="36"/>
      <c r="O23" s="35"/>
      <c r="P23" s="35"/>
      <c r="Q23" s="39"/>
      <c r="R23" s="39"/>
      <c r="S23" s="38"/>
      <c r="T23" s="37"/>
      <c r="U23" s="35"/>
      <c r="V23" s="35"/>
      <c r="W23" s="39"/>
      <c r="X23" s="39"/>
      <c r="Y23" s="90"/>
      <c r="Z23" s="63">
        <f t="shared" si="4"/>
        <v>3</v>
      </c>
      <c r="AA23" s="64">
        <f t="shared" si="5"/>
        <v>1</v>
      </c>
      <c r="AB23" s="17">
        <f t="shared" si="6"/>
        <v>2</v>
      </c>
    </row>
    <row r="24" spans="1:28" ht="16.5" customHeight="1">
      <c r="A24" s="403"/>
      <c r="B24" s="408"/>
      <c r="C24" s="12"/>
      <c r="D24" s="34" t="s">
        <v>133</v>
      </c>
      <c r="E24" s="35"/>
      <c r="F24" s="35"/>
      <c r="G24" s="14"/>
      <c r="H24" s="36"/>
      <c r="I24" s="35"/>
      <c r="J24" s="35"/>
      <c r="K24" s="35">
        <v>2</v>
      </c>
      <c r="L24" s="35">
        <v>2</v>
      </c>
      <c r="M24" s="38">
        <v>0</v>
      </c>
      <c r="N24" s="36"/>
      <c r="O24" s="35"/>
      <c r="P24" s="35"/>
      <c r="Q24" s="39"/>
      <c r="R24" s="39"/>
      <c r="S24" s="38"/>
      <c r="T24" s="37"/>
      <c r="U24" s="35"/>
      <c r="V24" s="35"/>
      <c r="W24" s="39"/>
      <c r="X24" s="39"/>
      <c r="Y24" s="90"/>
      <c r="Z24" s="194">
        <f t="shared" ref="Z24:Z37" si="9">SUM(H24,K24,N24,Q24,T24,W24)</f>
        <v>2</v>
      </c>
      <c r="AA24" s="195">
        <f t="shared" ref="AA24:AA37" si="10">SUM(I24,L24,O24,R24,U24,X24)</f>
        <v>2</v>
      </c>
      <c r="AB24" s="17">
        <f t="shared" ref="AB24:AB37" si="11">SUM(J24,M24,P24,S24,V24,Y24)</f>
        <v>0</v>
      </c>
    </row>
    <row r="25" spans="1:28" ht="16.5" customHeight="1">
      <c r="A25" s="403"/>
      <c r="B25" s="408"/>
      <c r="C25" s="12"/>
      <c r="D25" s="34" t="s">
        <v>133</v>
      </c>
      <c r="E25" s="35"/>
      <c r="F25" s="35"/>
      <c r="G25" s="14"/>
      <c r="H25" s="36"/>
      <c r="I25" s="35"/>
      <c r="J25" s="35"/>
      <c r="K25" s="35">
        <v>3</v>
      </c>
      <c r="L25" s="35">
        <v>3</v>
      </c>
      <c r="M25" s="38">
        <v>0</v>
      </c>
      <c r="N25" s="36"/>
      <c r="O25" s="35"/>
      <c r="P25" s="35"/>
      <c r="Q25" s="39"/>
      <c r="R25" s="39"/>
      <c r="S25" s="38"/>
      <c r="T25" s="37"/>
      <c r="U25" s="35"/>
      <c r="V25" s="35"/>
      <c r="W25" s="39"/>
      <c r="X25" s="39"/>
      <c r="Y25" s="90"/>
      <c r="Z25" s="194">
        <f t="shared" si="9"/>
        <v>3</v>
      </c>
      <c r="AA25" s="195">
        <f t="shared" si="10"/>
        <v>3</v>
      </c>
      <c r="AB25" s="17">
        <f t="shared" si="11"/>
        <v>0</v>
      </c>
    </row>
    <row r="26" spans="1:28" ht="16.5" customHeight="1">
      <c r="A26" s="403"/>
      <c r="B26" s="408"/>
      <c r="C26" s="12"/>
      <c r="D26" s="34" t="s">
        <v>133</v>
      </c>
      <c r="E26" s="35"/>
      <c r="F26" s="35"/>
      <c r="G26" s="14"/>
      <c r="H26" s="41"/>
      <c r="I26" s="35"/>
      <c r="J26" s="35"/>
      <c r="K26" s="35">
        <v>3</v>
      </c>
      <c r="L26" s="39">
        <v>1</v>
      </c>
      <c r="M26" s="47">
        <v>2</v>
      </c>
      <c r="N26" s="36"/>
      <c r="O26" s="35"/>
      <c r="P26" s="35"/>
      <c r="Q26" s="39"/>
      <c r="R26" s="39"/>
      <c r="S26" s="38"/>
      <c r="T26" s="37"/>
      <c r="U26" s="35"/>
      <c r="V26" s="35"/>
      <c r="W26" s="39"/>
      <c r="X26" s="39"/>
      <c r="Y26" s="90"/>
      <c r="Z26" s="194">
        <f t="shared" si="9"/>
        <v>3</v>
      </c>
      <c r="AA26" s="195">
        <f t="shared" si="10"/>
        <v>1</v>
      </c>
      <c r="AB26" s="17">
        <f t="shared" si="11"/>
        <v>2</v>
      </c>
    </row>
    <row r="27" spans="1:28" ht="16.5" customHeight="1">
      <c r="A27" s="403"/>
      <c r="B27" s="408"/>
      <c r="C27" s="12"/>
      <c r="D27" s="34" t="s">
        <v>133</v>
      </c>
      <c r="E27" s="35"/>
      <c r="F27" s="35"/>
      <c r="G27" s="14"/>
      <c r="H27" s="41"/>
      <c r="I27" s="35"/>
      <c r="J27" s="35"/>
      <c r="K27" s="35">
        <v>3</v>
      </c>
      <c r="L27" s="39">
        <v>1</v>
      </c>
      <c r="M27" s="47">
        <v>2</v>
      </c>
      <c r="N27" s="36"/>
      <c r="O27" s="35"/>
      <c r="P27" s="35"/>
      <c r="Q27" s="39"/>
      <c r="R27" s="39"/>
      <c r="S27" s="38"/>
      <c r="T27" s="37"/>
      <c r="U27" s="35"/>
      <c r="V27" s="35"/>
      <c r="W27" s="39"/>
      <c r="X27" s="39"/>
      <c r="Y27" s="90"/>
      <c r="Z27" s="194">
        <f t="shared" si="9"/>
        <v>3</v>
      </c>
      <c r="AA27" s="195">
        <f t="shared" si="10"/>
        <v>1</v>
      </c>
      <c r="AB27" s="17">
        <f t="shared" si="11"/>
        <v>2</v>
      </c>
    </row>
    <row r="28" spans="1:28" ht="16.5" customHeight="1">
      <c r="A28" s="403"/>
      <c r="B28" s="408"/>
      <c r="C28" s="12"/>
      <c r="D28" s="34" t="s">
        <v>133</v>
      </c>
      <c r="E28" s="35"/>
      <c r="F28" s="35"/>
      <c r="G28" s="14"/>
      <c r="H28" s="41"/>
      <c r="I28" s="39"/>
      <c r="J28" s="35"/>
      <c r="K28" s="35">
        <v>3</v>
      </c>
      <c r="L28" s="39">
        <v>1</v>
      </c>
      <c r="M28" s="47">
        <v>2</v>
      </c>
      <c r="N28" s="36"/>
      <c r="O28" s="35"/>
      <c r="P28" s="35"/>
      <c r="Q28" s="39"/>
      <c r="R28" s="39"/>
      <c r="S28" s="38"/>
      <c r="T28" s="37"/>
      <c r="U28" s="35"/>
      <c r="V28" s="35"/>
      <c r="W28" s="39"/>
      <c r="X28" s="39"/>
      <c r="Y28" s="90"/>
      <c r="Z28" s="194">
        <f t="shared" si="9"/>
        <v>3</v>
      </c>
      <c r="AA28" s="195">
        <f t="shared" si="10"/>
        <v>1</v>
      </c>
      <c r="AB28" s="17">
        <f t="shared" si="11"/>
        <v>2</v>
      </c>
    </row>
    <row r="29" spans="1:28" ht="16.5" customHeight="1">
      <c r="A29" s="403"/>
      <c r="B29" s="408"/>
      <c r="C29" s="12"/>
      <c r="D29" s="34" t="s">
        <v>133</v>
      </c>
      <c r="E29" s="35"/>
      <c r="F29" s="35"/>
      <c r="G29" s="14"/>
      <c r="H29" s="41"/>
      <c r="I29" s="39"/>
      <c r="J29" s="35"/>
      <c r="K29" s="35"/>
      <c r="L29" s="39"/>
      <c r="M29" s="47"/>
      <c r="N29" s="36">
        <v>2</v>
      </c>
      <c r="O29" s="35">
        <v>2</v>
      </c>
      <c r="P29" s="35">
        <v>0</v>
      </c>
      <c r="Q29" s="39"/>
      <c r="R29" s="39"/>
      <c r="S29" s="38"/>
      <c r="T29" s="37"/>
      <c r="U29" s="35"/>
      <c r="V29" s="35"/>
      <c r="W29" s="39"/>
      <c r="X29" s="39"/>
      <c r="Y29" s="90"/>
      <c r="Z29" s="194">
        <f t="shared" si="9"/>
        <v>2</v>
      </c>
      <c r="AA29" s="195">
        <f t="shared" si="10"/>
        <v>2</v>
      </c>
      <c r="AB29" s="17">
        <f t="shared" si="11"/>
        <v>0</v>
      </c>
    </row>
    <row r="30" spans="1:28" ht="16.5" customHeight="1">
      <c r="A30" s="403"/>
      <c r="B30" s="408"/>
      <c r="C30" s="12"/>
      <c r="D30" s="34" t="s">
        <v>133</v>
      </c>
      <c r="E30" s="35"/>
      <c r="F30" s="35"/>
      <c r="G30" s="14"/>
      <c r="H30" s="41"/>
      <c r="I30" s="39"/>
      <c r="J30" s="35"/>
      <c r="K30" s="35"/>
      <c r="L30" s="39"/>
      <c r="M30" s="47"/>
      <c r="N30" s="36">
        <v>3</v>
      </c>
      <c r="O30" s="35">
        <v>3</v>
      </c>
      <c r="P30" s="35">
        <v>0</v>
      </c>
      <c r="Q30" s="39"/>
      <c r="R30" s="39"/>
      <c r="S30" s="38"/>
      <c r="T30" s="37"/>
      <c r="U30" s="35"/>
      <c r="V30" s="35"/>
      <c r="W30" s="39"/>
      <c r="X30" s="39"/>
      <c r="Y30" s="90"/>
      <c r="Z30" s="194">
        <f t="shared" si="9"/>
        <v>3</v>
      </c>
      <c r="AA30" s="195">
        <f t="shared" si="10"/>
        <v>3</v>
      </c>
      <c r="AB30" s="17">
        <f t="shared" si="11"/>
        <v>0</v>
      </c>
    </row>
    <row r="31" spans="1:28" ht="16.5" customHeight="1">
      <c r="A31" s="403"/>
      <c r="B31" s="408"/>
      <c r="C31" s="12"/>
      <c r="D31" s="34" t="s">
        <v>133</v>
      </c>
      <c r="E31" s="35"/>
      <c r="F31" s="35"/>
      <c r="G31" s="14"/>
      <c r="H31" s="41"/>
      <c r="I31" s="39"/>
      <c r="J31" s="35"/>
      <c r="K31" s="35"/>
      <c r="L31" s="39"/>
      <c r="M31" s="47"/>
      <c r="N31" s="36">
        <v>3</v>
      </c>
      <c r="O31" s="35">
        <v>1</v>
      </c>
      <c r="P31" s="35">
        <v>2</v>
      </c>
      <c r="Q31" s="39"/>
      <c r="R31" s="39"/>
      <c r="S31" s="38"/>
      <c r="T31" s="37"/>
      <c r="U31" s="35"/>
      <c r="V31" s="35"/>
      <c r="W31" s="39"/>
      <c r="X31" s="39"/>
      <c r="Y31" s="90"/>
      <c r="Z31" s="194">
        <f t="shared" si="9"/>
        <v>3</v>
      </c>
      <c r="AA31" s="195">
        <f t="shared" si="10"/>
        <v>1</v>
      </c>
      <c r="AB31" s="17">
        <f t="shared" si="11"/>
        <v>2</v>
      </c>
    </row>
    <row r="32" spans="1:28" ht="16.5" customHeight="1">
      <c r="A32" s="403"/>
      <c r="B32" s="408"/>
      <c r="C32" s="12"/>
      <c r="D32" s="34" t="s">
        <v>133</v>
      </c>
      <c r="E32" s="35"/>
      <c r="F32" s="35"/>
      <c r="G32" s="14"/>
      <c r="H32" s="41"/>
      <c r="I32" s="39"/>
      <c r="J32" s="35"/>
      <c r="K32" s="35"/>
      <c r="L32" s="39"/>
      <c r="M32" s="47"/>
      <c r="N32" s="36">
        <v>3</v>
      </c>
      <c r="O32" s="35">
        <v>1</v>
      </c>
      <c r="P32" s="35">
        <v>2</v>
      </c>
      <c r="Q32" s="39"/>
      <c r="R32" s="39"/>
      <c r="S32" s="38"/>
      <c r="T32" s="37"/>
      <c r="U32" s="35"/>
      <c r="V32" s="35"/>
      <c r="W32" s="39"/>
      <c r="X32" s="39"/>
      <c r="Y32" s="90"/>
      <c r="Z32" s="194">
        <f t="shared" si="9"/>
        <v>3</v>
      </c>
      <c r="AA32" s="195">
        <f t="shared" si="10"/>
        <v>1</v>
      </c>
      <c r="AB32" s="17">
        <f t="shared" si="11"/>
        <v>2</v>
      </c>
    </row>
    <row r="33" spans="1:28" ht="16.5" customHeight="1">
      <c r="A33" s="403"/>
      <c r="B33" s="408"/>
      <c r="C33" s="12"/>
      <c r="D33" s="34" t="s">
        <v>133</v>
      </c>
      <c r="E33" s="35"/>
      <c r="F33" s="35"/>
      <c r="G33" s="14"/>
      <c r="H33" s="41"/>
      <c r="I33" s="39"/>
      <c r="J33" s="35"/>
      <c r="K33" s="35"/>
      <c r="L33" s="39"/>
      <c r="M33" s="47"/>
      <c r="N33" s="36">
        <v>3</v>
      </c>
      <c r="O33" s="35">
        <v>1</v>
      </c>
      <c r="P33" s="35">
        <v>2</v>
      </c>
      <c r="Q33" s="39"/>
      <c r="R33" s="39"/>
      <c r="S33" s="38"/>
      <c r="T33" s="37"/>
      <c r="U33" s="35"/>
      <c r="V33" s="35"/>
      <c r="W33" s="39"/>
      <c r="X33" s="39"/>
      <c r="Y33" s="90"/>
      <c r="Z33" s="194">
        <f t="shared" si="9"/>
        <v>3</v>
      </c>
      <c r="AA33" s="195">
        <f t="shared" si="10"/>
        <v>1</v>
      </c>
      <c r="AB33" s="17">
        <f t="shared" si="11"/>
        <v>2</v>
      </c>
    </row>
    <row r="34" spans="1:28" ht="16.5" customHeight="1">
      <c r="A34" s="403"/>
      <c r="B34" s="408"/>
      <c r="C34" s="12"/>
      <c r="D34" s="34" t="s">
        <v>133</v>
      </c>
      <c r="E34" s="35"/>
      <c r="F34" s="35"/>
      <c r="G34" s="14"/>
      <c r="H34" s="36"/>
      <c r="I34" s="35"/>
      <c r="J34" s="35"/>
      <c r="K34" s="35"/>
      <c r="L34" s="35"/>
      <c r="M34" s="38"/>
      <c r="N34" s="36"/>
      <c r="O34" s="35"/>
      <c r="P34" s="35"/>
      <c r="Q34" s="35">
        <v>3</v>
      </c>
      <c r="R34" s="35">
        <v>1</v>
      </c>
      <c r="S34" s="38">
        <v>2</v>
      </c>
      <c r="T34" s="37"/>
      <c r="U34" s="35"/>
      <c r="V34" s="35"/>
      <c r="W34" s="39"/>
      <c r="X34" s="39"/>
      <c r="Y34" s="90"/>
      <c r="Z34" s="194">
        <f t="shared" si="9"/>
        <v>3</v>
      </c>
      <c r="AA34" s="195">
        <f t="shared" si="10"/>
        <v>1</v>
      </c>
      <c r="AB34" s="17">
        <f t="shared" si="11"/>
        <v>2</v>
      </c>
    </row>
    <row r="35" spans="1:28" ht="16.5" customHeight="1">
      <c r="A35" s="403"/>
      <c r="B35" s="408"/>
      <c r="C35" s="12"/>
      <c r="D35" s="34" t="s">
        <v>133</v>
      </c>
      <c r="E35" s="35"/>
      <c r="F35" s="35"/>
      <c r="G35" s="14"/>
      <c r="H35" s="41"/>
      <c r="I35" s="35"/>
      <c r="J35" s="35"/>
      <c r="K35" s="35"/>
      <c r="L35" s="39"/>
      <c r="M35" s="47"/>
      <c r="N35" s="36"/>
      <c r="O35" s="35"/>
      <c r="P35" s="35"/>
      <c r="Q35" s="39">
        <v>3</v>
      </c>
      <c r="R35" s="39">
        <v>1</v>
      </c>
      <c r="S35" s="38">
        <v>2</v>
      </c>
      <c r="T35" s="37"/>
      <c r="U35" s="35"/>
      <c r="V35" s="35"/>
      <c r="W35" s="39"/>
      <c r="X35" s="39"/>
      <c r="Y35" s="90"/>
      <c r="Z35" s="194">
        <f t="shared" si="9"/>
        <v>3</v>
      </c>
      <c r="AA35" s="195">
        <f t="shared" si="10"/>
        <v>1</v>
      </c>
      <c r="AB35" s="17">
        <f t="shared" si="11"/>
        <v>2</v>
      </c>
    </row>
    <row r="36" spans="1:28" ht="16.5" customHeight="1">
      <c r="A36" s="403"/>
      <c r="B36" s="408"/>
      <c r="C36" s="12"/>
      <c r="D36" s="34" t="s">
        <v>133</v>
      </c>
      <c r="E36" s="35"/>
      <c r="F36" s="35"/>
      <c r="G36" s="14"/>
      <c r="H36" s="41"/>
      <c r="I36" s="39"/>
      <c r="J36" s="35"/>
      <c r="K36" s="35"/>
      <c r="L36" s="39"/>
      <c r="M36" s="47"/>
      <c r="N36" s="36"/>
      <c r="O36" s="35"/>
      <c r="P36" s="35"/>
      <c r="Q36" s="39"/>
      <c r="R36" s="39"/>
      <c r="S36" s="38"/>
      <c r="T36" s="37">
        <v>3</v>
      </c>
      <c r="U36" s="35">
        <v>0</v>
      </c>
      <c r="V36" s="35">
        <v>3</v>
      </c>
      <c r="W36" s="39"/>
      <c r="X36" s="39"/>
      <c r="Y36" s="90"/>
      <c r="Z36" s="194">
        <f t="shared" si="9"/>
        <v>3</v>
      </c>
      <c r="AA36" s="195">
        <f t="shared" si="10"/>
        <v>0</v>
      </c>
      <c r="AB36" s="17">
        <f t="shared" si="11"/>
        <v>3</v>
      </c>
    </row>
    <row r="37" spans="1:28" ht="16.5" customHeight="1">
      <c r="A37" s="403"/>
      <c r="B37" s="408"/>
      <c r="C37" s="12"/>
      <c r="D37" s="34" t="s">
        <v>133</v>
      </c>
      <c r="E37" s="35"/>
      <c r="F37" s="35"/>
      <c r="G37" s="14"/>
      <c r="H37" s="41"/>
      <c r="I37" s="39"/>
      <c r="J37" s="35"/>
      <c r="K37" s="35"/>
      <c r="L37" s="39"/>
      <c r="M37" s="47"/>
      <c r="N37" s="36"/>
      <c r="O37" s="35"/>
      <c r="P37" s="35"/>
      <c r="Q37" s="39"/>
      <c r="R37" s="39"/>
      <c r="S37" s="38"/>
      <c r="T37" s="37">
        <v>3</v>
      </c>
      <c r="U37" s="35">
        <v>1</v>
      </c>
      <c r="V37" s="35">
        <v>2</v>
      </c>
      <c r="W37" s="39"/>
      <c r="X37" s="39"/>
      <c r="Y37" s="90"/>
      <c r="Z37" s="194">
        <f t="shared" si="9"/>
        <v>3</v>
      </c>
      <c r="AA37" s="195">
        <f t="shared" si="10"/>
        <v>1</v>
      </c>
      <c r="AB37" s="17">
        <f t="shared" si="11"/>
        <v>2</v>
      </c>
    </row>
    <row r="38" spans="1:28" ht="16.5" customHeight="1">
      <c r="A38" s="403"/>
      <c r="B38" s="408"/>
      <c r="C38" s="12"/>
      <c r="D38" s="34" t="s">
        <v>133</v>
      </c>
      <c r="E38" s="35"/>
      <c r="F38" s="35"/>
      <c r="G38" s="14"/>
      <c r="H38" s="36"/>
      <c r="I38" s="35"/>
      <c r="J38" s="35"/>
      <c r="K38" s="35"/>
      <c r="L38" s="35"/>
      <c r="M38" s="38"/>
      <c r="N38" s="36"/>
      <c r="O38" s="35"/>
      <c r="P38" s="35"/>
      <c r="Q38" s="35"/>
      <c r="R38" s="35"/>
      <c r="S38" s="38"/>
      <c r="T38" s="37"/>
      <c r="U38" s="35"/>
      <c r="V38" s="35"/>
      <c r="W38" s="35">
        <v>3</v>
      </c>
      <c r="X38" s="35">
        <v>0</v>
      </c>
      <c r="Y38" s="90">
        <v>3</v>
      </c>
      <c r="Z38" s="63">
        <f t="shared" si="4"/>
        <v>3</v>
      </c>
      <c r="AA38" s="64">
        <f t="shared" si="5"/>
        <v>0</v>
      </c>
      <c r="AB38" s="17">
        <f t="shared" si="6"/>
        <v>3</v>
      </c>
    </row>
    <row r="39" spans="1:28" ht="16.5" customHeight="1">
      <c r="A39" s="403"/>
      <c r="B39" s="408"/>
      <c r="C39" s="12"/>
      <c r="D39" s="34" t="s">
        <v>133</v>
      </c>
      <c r="E39" s="35"/>
      <c r="F39" s="35"/>
      <c r="G39" s="14"/>
      <c r="H39" s="41"/>
      <c r="I39" s="35"/>
      <c r="J39" s="35"/>
      <c r="K39" s="35"/>
      <c r="L39" s="39"/>
      <c r="M39" s="47"/>
      <c r="N39" s="36"/>
      <c r="O39" s="35"/>
      <c r="P39" s="35"/>
      <c r="Q39" s="39"/>
      <c r="R39" s="39"/>
      <c r="S39" s="38"/>
      <c r="T39" s="37"/>
      <c r="U39" s="35"/>
      <c r="V39" s="35"/>
      <c r="W39" s="39">
        <v>3</v>
      </c>
      <c r="X39" s="39">
        <v>1</v>
      </c>
      <c r="Y39" s="90">
        <v>2</v>
      </c>
      <c r="Z39" s="63">
        <f t="shared" si="4"/>
        <v>3</v>
      </c>
      <c r="AA39" s="64">
        <f t="shared" si="5"/>
        <v>1</v>
      </c>
      <c r="AB39" s="17">
        <f t="shared" si="6"/>
        <v>2</v>
      </c>
    </row>
    <row r="40" spans="1:28" ht="16.5" customHeight="1" thickBot="1">
      <c r="A40" s="404"/>
      <c r="B40" s="20" t="s">
        <v>43</v>
      </c>
      <c r="C40" s="20"/>
      <c r="D40" s="20"/>
      <c r="E40" s="168"/>
      <c r="F40" s="66"/>
      <c r="G40" s="66"/>
      <c r="H40" s="65">
        <f t="shared" ref="H40:AB40" si="12">SUM(H19:H39)</f>
        <v>14</v>
      </c>
      <c r="I40" s="66">
        <f t="shared" si="12"/>
        <v>7</v>
      </c>
      <c r="J40" s="66">
        <f t="shared" si="12"/>
        <v>7</v>
      </c>
      <c r="K40" s="66">
        <f t="shared" si="12"/>
        <v>14</v>
      </c>
      <c r="L40" s="66">
        <f t="shared" si="12"/>
        <v>8</v>
      </c>
      <c r="M40" s="22">
        <f t="shared" si="12"/>
        <v>6</v>
      </c>
      <c r="N40" s="74">
        <f t="shared" si="12"/>
        <v>14</v>
      </c>
      <c r="O40" s="75">
        <f t="shared" si="12"/>
        <v>8</v>
      </c>
      <c r="P40" s="75">
        <f t="shared" si="12"/>
        <v>6</v>
      </c>
      <c r="Q40" s="75">
        <f t="shared" si="12"/>
        <v>6</v>
      </c>
      <c r="R40" s="75">
        <f t="shared" si="12"/>
        <v>2</v>
      </c>
      <c r="S40" s="22">
        <f t="shared" si="12"/>
        <v>4</v>
      </c>
      <c r="T40" s="21">
        <f t="shared" si="12"/>
        <v>6</v>
      </c>
      <c r="U40" s="66">
        <f t="shared" si="12"/>
        <v>1</v>
      </c>
      <c r="V40" s="66">
        <f t="shared" si="12"/>
        <v>5</v>
      </c>
      <c r="W40" s="66">
        <f t="shared" si="12"/>
        <v>6</v>
      </c>
      <c r="X40" s="66">
        <f t="shared" si="12"/>
        <v>1</v>
      </c>
      <c r="Y40" s="88">
        <f t="shared" si="12"/>
        <v>5</v>
      </c>
      <c r="Z40" s="97">
        <f t="shared" si="12"/>
        <v>60</v>
      </c>
      <c r="AA40" s="88">
        <f t="shared" si="12"/>
        <v>27</v>
      </c>
      <c r="AB40" s="22">
        <f t="shared" si="12"/>
        <v>33</v>
      </c>
    </row>
    <row r="41" spans="1:28" ht="16.5" customHeight="1">
      <c r="A41" s="409" t="s">
        <v>45</v>
      </c>
      <c r="B41" s="292" t="s">
        <v>9</v>
      </c>
      <c r="C41" s="68"/>
      <c r="D41" s="42"/>
      <c r="E41" s="43"/>
      <c r="F41" s="43"/>
      <c r="G41" s="44"/>
      <c r="H41" s="51"/>
      <c r="I41" s="52"/>
      <c r="J41" s="53"/>
      <c r="K41" s="53"/>
      <c r="L41" s="52"/>
      <c r="M41" s="57"/>
      <c r="N41" s="120"/>
      <c r="O41" s="121"/>
      <c r="P41" s="121"/>
      <c r="Q41" s="122"/>
      <c r="R41" s="122"/>
      <c r="S41" s="140"/>
      <c r="T41" s="56"/>
      <c r="U41" s="52"/>
      <c r="V41" s="52"/>
      <c r="W41" s="53"/>
      <c r="X41" s="53"/>
      <c r="Y41" s="91"/>
      <c r="Z41" s="63">
        <f t="shared" si="4"/>
        <v>0</v>
      </c>
      <c r="AA41" s="64">
        <f t="shared" si="5"/>
        <v>0</v>
      </c>
      <c r="AB41" s="17">
        <f t="shared" si="6"/>
        <v>0</v>
      </c>
    </row>
    <row r="42" spans="1:28" ht="16.5" customHeight="1">
      <c r="A42" s="410"/>
      <c r="B42" s="408"/>
      <c r="C42" s="64"/>
      <c r="D42" s="45"/>
      <c r="E42" s="46"/>
      <c r="F42" s="46"/>
      <c r="G42" s="14"/>
      <c r="H42" s="41"/>
      <c r="I42" s="39"/>
      <c r="J42" s="35"/>
      <c r="K42" s="35"/>
      <c r="L42" s="39"/>
      <c r="M42" s="47"/>
      <c r="N42" s="41"/>
      <c r="O42" s="39"/>
      <c r="P42" s="39"/>
      <c r="Q42" s="39"/>
      <c r="R42" s="39"/>
      <c r="S42" s="47"/>
      <c r="T42" s="40"/>
      <c r="U42" s="39"/>
      <c r="V42" s="39"/>
      <c r="W42" s="39"/>
      <c r="X42" s="39"/>
      <c r="Y42" s="92"/>
      <c r="Z42" s="63">
        <f t="shared" si="4"/>
        <v>0</v>
      </c>
      <c r="AA42" s="64">
        <f t="shared" si="5"/>
        <v>0</v>
      </c>
      <c r="AB42" s="17">
        <f t="shared" si="6"/>
        <v>0</v>
      </c>
    </row>
    <row r="43" spans="1:28" ht="16.5" customHeight="1">
      <c r="A43" s="410"/>
      <c r="B43" s="408"/>
      <c r="C43" s="64"/>
      <c r="D43" s="45"/>
      <c r="E43" s="96"/>
      <c r="F43" s="46"/>
      <c r="G43" s="14"/>
      <c r="H43" s="41"/>
      <c r="I43" s="39"/>
      <c r="J43" s="35"/>
      <c r="K43" s="35"/>
      <c r="L43" s="39"/>
      <c r="M43" s="47"/>
      <c r="N43" s="41"/>
      <c r="O43" s="39"/>
      <c r="P43" s="39"/>
      <c r="Q43" s="35"/>
      <c r="R43" s="35"/>
      <c r="S43" s="38"/>
      <c r="T43" s="40"/>
      <c r="U43" s="39"/>
      <c r="V43" s="39"/>
      <c r="W43" s="35"/>
      <c r="X43" s="35"/>
      <c r="Y43" s="90"/>
      <c r="Z43" s="63">
        <f t="shared" si="4"/>
        <v>0</v>
      </c>
      <c r="AA43" s="64">
        <f t="shared" si="5"/>
        <v>0</v>
      </c>
      <c r="AB43" s="17">
        <f t="shared" si="6"/>
        <v>0</v>
      </c>
    </row>
    <row r="44" spans="1:28" ht="16.5" customHeight="1">
      <c r="A44" s="410"/>
      <c r="B44" s="291" t="s">
        <v>138</v>
      </c>
      <c r="C44" s="48"/>
      <c r="D44" s="94" t="s">
        <v>66</v>
      </c>
      <c r="E44" s="35" t="s">
        <v>57</v>
      </c>
      <c r="F44" s="35"/>
      <c r="G44" s="14"/>
      <c r="H44" s="36"/>
      <c r="I44" s="39"/>
      <c r="J44" s="39"/>
      <c r="K44" s="35"/>
      <c r="L44" s="35"/>
      <c r="M44" s="38"/>
      <c r="N44" s="40">
        <v>2</v>
      </c>
      <c r="O44" s="39">
        <v>1</v>
      </c>
      <c r="P44" s="39">
        <v>1</v>
      </c>
      <c r="Q44" s="39"/>
      <c r="R44" s="39"/>
      <c r="S44" s="38"/>
      <c r="T44" s="40"/>
      <c r="U44" s="39"/>
      <c r="V44" s="39"/>
      <c r="W44" s="39"/>
      <c r="X44" s="39"/>
      <c r="Y44" s="90"/>
      <c r="Z44" s="125">
        <f t="shared" ref="Z44:AB46" si="13">SUM(H44,K44,N44,Q44,T44,W44)</f>
        <v>2</v>
      </c>
      <c r="AA44" s="127">
        <f t="shared" si="13"/>
        <v>1</v>
      </c>
      <c r="AB44" s="17">
        <f t="shared" si="13"/>
        <v>1</v>
      </c>
    </row>
    <row r="45" spans="1:28" ht="16.5" customHeight="1">
      <c r="A45" s="410"/>
      <c r="B45" s="291"/>
      <c r="C45" s="48"/>
      <c r="D45" s="94" t="s">
        <v>63</v>
      </c>
      <c r="E45" s="35" t="s">
        <v>64</v>
      </c>
      <c r="F45" s="35"/>
      <c r="G45" s="14"/>
      <c r="H45" s="41"/>
      <c r="I45" s="39"/>
      <c r="J45" s="35"/>
      <c r="K45" s="35"/>
      <c r="L45" s="39"/>
      <c r="M45" s="47"/>
      <c r="N45" s="40">
        <v>3</v>
      </c>
      <c r="O45" s="39">
        <v>0</v>
      </c>
      <c r="P45" s="39">
        <v>3</v>
      </c>
      <c r="Q45" s="35"/>
      <c r="R45" s="35"/>
      <c r="S45" s="38"/>
      <c r="T45" s="40"/>
      <c r="U45" s="39"/>
      <c r="V45" s="39"/>
      <c r="W45" s="35"/>
      <c r="X45" s="35"/>
      <c r="Y45" s="90"/>
      <c r="Z45" s="125">
        <f t="shared" si="13"/>
        <v>3</v>
      </c>
      <c r="AA45" s="127">
        <f t="shared" si="13"/>
        <v>0</v>
      </c>
      <c r="AB45" s="17">
        <f t="shared" si="13"/>
        <v>3</v>
      </c>
    </row>
    <row r="46" spans="1:28" ht="16.5" customHeight="1">
      <c r="A46" s="410"/>
      <c r="B46" s="291"/>
      <c r="C46" s="48"/>
      <c r="D46" s="45" t="s">
        <v>46</v>
      </c>
      <c r="E46" s="96" t="s">
        <v>65</v>
      </c>
      <c r="F46" s="46"/>
      <c r="G46" s="14"/>
      <c r="H46" s="41"/>
      <c r="I46" s="39"/>
      <c r="J46" s="35"/>
      <c r="K46" s="35"/>
      <c r="L46" s="39"/>
      <c r="M46" s="47"/>
      <c r="N46" s="41"/>
      <c r="O46" s="39"/>
      <c r="P46" s="39"/>
      <c r="Q46" s="35">
        <v>3</v>
      </c>
      <c r="R46" s="35">
        <v>0</v>
      </c>
      <c r="S46" s="38">
        <v>0</v>
      </c>
      <c r="T46" s="40"/>
      <c r="U46" s="39"/>
      <c r="V46" s="39"/>
      <c r="W46" s="35"/>
      <c r="X46" s="35"/>
      <c r="Y46" s="90"/>
      <c r="Z46" s="125">
        <f t="shared" si="13"/>
        <v>3</v>
      </c>
      <c r="AA46" s="127">
        <f t="shared" si="13"/>
        <v>0</v>
      </c>
      <c r="AB46" s="17">
        <f t="shared" si="13"/>
        <v>0</v>
      </c>
    </row>
    <row r="47" spans="1:28" ht="16.5" customHeight="1">
      <c r="A47" s="410"/>
      <c r="B47" s="291"/>
      <c r="C47" s="48"/>
      <c r="D47" s="45" t="s">
        <v>135</v>
      </c>
      <c r="E47" s="96"/>
      <c r="F47" s="46"/>
      <c r="G47" s="14"/>
      <c r="H47" s="41"/>
      <c r="I47" s="39"/>
      <c r="J47" s="35"/>
      <c r="K47" s="35"/>
      <c r="L47" s="39"/>
      <c r="M47" s="47"/>
      <c r="N47" s="41"/>
      <c r="O47" s="39"/>
      <c r="P47" s="39"/>
      <c r="Q47" s="35">
        <v>3</v>
      </c>
      <c r="R47" s="35">
        <v>1</v>
      </c>
      <c r="S47" s="38">
        <v>2</v>
      </c>
      <c r="T47" s="40"/>
      <c r="U47" s="39"/>
      <c r="V47" s="39"/>
      <c r="W47" s="35"/>
      <c r="X47" s="35"/>
      <c r="Y47" s="90"/>
      <c r="Z47" s="194">
        <f t="shared" ref="Z47:Z58" si="14">SUM(H47,K47,N47,Q47,T47,W47)</f>
        <v>3</v>
      </c>
      <c r="AA47" s="195">
        <f t="shared" ref="AA47:AA58" si="15">SUM(I47,L47,O47,R47,U47,X47)</f>
        <v>1</v>
      </c>
      <c r="AB47" s="17">
        <f t="shared" ref="AB47:AB58" si="16">SUM(J47,M47,P47,S47,V47,Y47)</f>
        <v>2</v>
      </c>
    </row>
    <row r="48" spans="1:28" ht="16.5" customHeight="1">
      <c r="A48" s="410"/>
      <c r="B48" s="291"/>
      <c r="C48" s="48"/>
      <c r="D48" s="45" t="s">
        <v>135</v>
      </c>
      <c r="E48" s="96"/>
      <c r="F48" s="46"/>
      <c r="G48" s="14"/>
      <c r="H48" s="41"/>
      <c r="I48" s="39"/>
      <c r="J48" s="35"/>
      <c r="K48" s="35"/>
      <c r="L48" s="39"/>
      <c r="M48" s="47"/>
      <c r="N48" s="41"/>
      <c r="O48" s="39"/>
      <c r="P48" s="39"/>
      <c r="Q48" s="35">
        <v>2</v>
      </c>
      <c r="R48" s="35">
        <v>1</v>
      </c>
      <c r="S48" s="38">
        <v>1</v>
      </c>
      <c r="T48" s="40"/>
      <c r="U48" s="39"/>
      <c r="V48" s="39"/>
      <c r="W48" s="35"/>
      <c r="X48" s="35"/>
      <c r="Y48" s="90"/>
      <c r="Z48" s="194">
        <f t="shared" si="14"/>
        <v>2</v>
      </c>
      <c r="AA48" s="195">
        <f t="shared" si="15"/>
        <v>1</v>
      </c>
      <c r="AB48" s="17">
        <f t="shared" si="16"/>
        <v>1</v>
      </c>
    </row>
    <row r="49" spans="1:28" ht="16.5" customHeight="1">
      <c r="A49" s="410"/>
      <c r="B49" s="291"/>
      <c r="C49" s="48"/>
      <c r="D49" s="45" t="s">
        <v>135</v>
      </c>
      <c r="E49" s="96"/>
      <c r="F49" s="46"/>
      <c r="G49" s="14"/>
      <c r="H49" s="41"/>
      <c r="I49" s="39"/>
      <c r="J49" s="35"/>
      <c r="K49" s="35"/>
      <c r="L49" s="39"/>
      <c r="M49" s="47"/>
      <c r="N49" s="41"/>
      <c r="O49" s="39"/>
      <c r="P49" s="39"/>
      <c r="Q49" s="35">
        <v>2</v>
      </c>
      <c r="R49" s="35">
        <v>1</v>
      </c>
      <c r="S49" s="38">
        <v>1</v>
      </c>
      <c r="T49" s="40"/>
      <c r="U49" s="39"/>
      <c r="V49" s="39"/>
      <c r="W49" s="35"/>
      <c r="X49" s="35"/>
      <c r="Y49" s="90"/>
      <c r="Z49" s="194">
        <f t="shared" si="14"/>
        <v>2</v>
      </c>
      <c r="AA49" s="195">
        <f t="shared" si="15"/>
        <v>1</v>
      </c>
      <c r="AB49" s="17">
        <f t="shared" si="16"/>
        <v>1</v>
      </c>
    </row>
    <row r="50" spans="1:28" ht="16.5" customHeight="1">
      <c r="A50" s="410"/>
      <c r="B50" s="291"/>
      <c r="C50" s="48"/>
      <c r="D50" s="161" t="s">
        <v>90</v>
      </c>
      <c r="E50" s="148" t="s">
        <v>58</v>
      </c>
      <c r="F50" s="46"/>
      <c r="G50" s="14"/>
      <c r="H50" s="41"/>
      <c r="I50" s="39"/>
      <c r="J50" s="35"/>
      <c r="K50" s="35"/>
      <c r="L50" s="39"/>
      <c r="M50" s="47"/>
      <c r="N50" s="41"/>
      <c r="O50" s="39"/>
      <c r="P50" s="39"/>
      <c r="Q50" s="35"/>
      <c r="R50" s="35"/>
      <c r="S50" s="38"/>
      <c r="T50" s="40">
        <v>1</v>
      </c>
      <c r="U50" s="39">
        <v>1</v>
      </c>
      <c r="V50" s="39">
        <v>0</v>
      </c>
      <c r="W50" s="35"/>
      <c r="X50" s="35"/>
      <c r="Y50" s="90"/>
      <c r="Z50" s="194">
        <f t="shared" si="14"/>
        <v>1</v>
      </c>
      <c r="AA50" s="195">
        <f t="shared" si="15"/>
        <v>1</v>
      </c>
      <c r="AB50" s="17">
        <f t="shared" si="16"/>
        <v>0</v>
      </c>
    </row>
    <row r="51" spans="1:28" ht="16.5" customHeight="1">
      <c r="A51" s="410"/>
      <c r="B51" s="291"/>
      <c r="C51" s="48"/>
      <c r="D51" s="45" t="s">
        <v>135</v>
      </c>
      <c r="E51" s="96"/>
      <c r="F51" s="46"/>
      <c r="G51" s="14"/>
      <c r="H51" s="41"/>
      <c r="I51" s="39"/>
      <c r="J51" s="35"/>
      <c r="K51" s="35"/>
      <c r="L51" s="39"/>
      <c r="M51" s="47"/>
      <c r="N51" s="41"/>
      <c r="O51" s="39"/>
      <c r="P51" s="39"/>
      <c r="Q51" s="35"/>
      <c r="R51" s="35"/>
      <c r="S51" s="38"/>
      <c r="T51" s="40">
        <v>3</v>
      </c>
      <c r="U51" s="39">
        <v>0</v>
      </c>
      <c r="V51" s="39">
        <v>3</v>
      </c>
      <c r="W51" s="35"/>
      <c r="X51" s="35"/>
      <c r="Y51" s="90"/>
      <c r="Z51" s="194">
        <f t="shared" si="14"/>
        <v>3</v>
      </c>
      <c r="AA51" s="195">
        <f t="shared" si="15"/>
        <v>0</v>
      </c>
      <c r="AB51" s="17">
        <f t="shared" si="16"/>
        <v>3</v>
      </c>
    </row>
    <row r="52" spans="1:28" ht="16.5" customHeight="1">
      <c r="A52" s="410"/>
      <c r="B52" s="291"/>
      <c r="C52" s="48"/>
      <c r="D52" s="45" t="s">
        <v>135</v>
      </c>
      <c r="E52" s="96"/>
      <c r="F52" s="46"/>
      <c r="G52" s="14"/>
      <c r="H52" s="41"/>
      <c r="I52" s="39"/>
      <c r="J52" s="35"/>
      <c r="K52" s="35"/>
      <c r="L52" s="39"/>
      <c r="M52" s="47"/>
      <c r="N52" s="41"/>
      <c r="O52" s="39"/>
      <c r="P52" s="39"/>
      <c r="Q52" s="35"/>
      <c r="R52" s="35"/>
      <c r="S52" s="38"/>
      <c r="T52" s="40">
        <v>3</v>
      </c>
      <c r="U52" s="39">
        <v>1</v>
      </c>
      <c r="V52" s="39">
        <v>2</v>
      </c>
      <c r="W52" s="35"/>
      <c r="X52" s="35"/>
      <c r="Y52" s="90"/>
      <c r="Z52" s="194">
        <f t="shared" si="14"/>
        <v>3</v>
      </c>
      <c r="AA52" s="195">
        <f t="shared" si="15"/>
        <v>1</v>
      </c>
      <c r="AB52" s="17">
        <f t="shared" si="16"/>
        <v>2</v>
      </c>
    </row>
    <row r="53" spans="1:28" ht="16.5" customHeight="1">
      <c r="A53" s="410"/>
      <c r="B53" s="291"/>
      <c r="C53" s="48"/>
      <c r="D53" s="45" t="s">
        <v>135</v>
      </c>
      <c r="E53" s="96"/>
      <c r="F53" s="46"/>
      <c r="G53" s="14"/>
      <c r="H53" s="41"/>
      <c r="I53" s="39"/>
      <c r="J53" s="35"/>
      <c r="K53" s="35"/>
      <c r="L53" s="39"/>
      <c r="M53" s="47"/>
      <c r="N53" s="41"/>
      <c r="O53" s="39"/>
      <c r="P53" s="39"/>
      <c r="Q53" s="35"/>
      <c r="R53" s="35"/>
      <c r="S53" s="38"/>
      <c r="T53" s="40">
        <v>3</v>
      </c>
      <c r="U53" s="39">
        <v>0</v>
      </c>
      <c r="V53" s="39">
        <v>3</v>
      </c>
      <c r="W53" s="35"/>
      <c r="X53" s="35"/>
      <c r="Y53" s="90"/>
      <c r="Z53" s="194">
        <f t="shared" si="14"/>
        <v>3</v>
      </c>
      <c r="AA53" s="195">
        <f t="shared" si="15"/>
        <v>0</v>
      </c>
      <c r="AB53" s="17">
        <f t="shared" si="16"/>
        <v>3</v>
      </c>
    </row>
    <row r="54" spans="1:28" ht="16.5" customHeight="1">
      <c r="A54" s="410"/>
      <c r="B54" s="291"/>
      <c r="C54" s="48"/>
      <c r="D54" s="45" t="s">
        <v>135</v>
      </c>
      <c r="E54" s="96"/>
      <c r="F54" s="46"/>
      <c r="G54" s="14"/>
      <c r="H54" s="41"/>
      <c r="I54" s="39"/>
      <c r="J54" s="35"/>
      <c r="K54" s="35"/>
      <c r="L54" s="39"/>
      <c r="M54" s="47"/>
      <c r="N54" s="41"/>
      <c r="O54" s="39"/>
      <c r="P54" s="39"/>
      <c r="Q54" s="35"/>
      <c r="R54" s="35"/>
      <c r="S54" s="38"/>
      <c r="T54" s="40">
        <v>2</v>
      </c>
      <c r="U54" s="39">
        <v>1</v>
      </c>
      <c r="V54" s="39">
        <v>1</v>
      </c>
      <c r="W54" s="35"/>
      <c r="X54" s="35"/>
      <c r="Y54" s="90"/>
      <c r="Z54" s="194">
        <f t="shared" si="14"/>
        <v>2</v>
      </c>
      <c r="AA54" s="195">
        <f t="shared" si="15"/>
        <v>1</v>
      </c>
      <c r="AB54" s="17">
        <f t="shared" si="16"/>
        <v>1</v>
      </c>
    </row>
    <row r="55" spans="1:28" ht="16.5" customHeight="1">
      <c r="A55" s="410"/>
      <c r="B55" s="291"/>
      <c r="C55" s="48"/>
      <c r="D55" s="94" t="s">
        <v>136</v>
      </c>
      <c r="E55" s="35" t="s">
        <v>62</v>
      </c>
      <c r="F55" s="46"/>
      <c r="G55" s="14"/>
      <c r="H55" s="41"/>
      <c r="I55" s="39"/>
      <c r="J55" s="35"/>
      <c r="K55" s="35"/>
      <c r="L55" s="39"/>
      <c r="M55" s="47"/>
      <c r="N55" s="41"/>
      <c r="O55" s="39"/>
      <c r="P55" s="39"/>
      <c r="Q55" s="35"/>
      <c r="R55" s="35"/>
      <c r="S55" s="38"/>
      <c r="T55" s="40"/>
      <c r="U55" s="39"/>
      <c r="V55" s="39"/>
      <c r="W55" s="35">
        <v>3</v>
      </c>
      <c r="X55" s="35">
        <v>0</v>
      </c>
      <c r="Y55" s="90">
        <v>3</v>
      </c>
      <c r="Z55" s="194">
        <f t="shared" si="14"/>
        <v>3</v>
      </c>
      <c r="AA55" s="195">
        <f t="shared" si="15"/>
        <v>0</v>
      </c>
      <c r="AB55" s="17">
        <f t="shared" si="16"/>
        <v>3</v>
      </c>
    </row>
    <row r="56" spans="1:28" ht="16.5" customHeight="1">
      <c r="A56" s="410"/>
      <c r="B56" s="291"/>
      <c r="C56" s="48"/>
      <c r="D56" s="45" t="s">
        <v>135</v>
      </c>
      <c r="E56" s="96"/>
      <c r="F56" s="46"/>
      <c r="G56" s="14"/>
      <c r="H56" s="41"/>
      <c r="I56" s="39"/>
      <c r="J56" s="35"/>
      <c r="K56" s="35"/>
      <c r="L56" s="39"/>
      <c r="M56" s="47"/>
      <c r="N56" s="41"/>
      <c r="O56" s="39"/>
      <c r="P56" s="39"/>
      <c r="Q56" s="35"/>
      <c r="R56" s="35"/>
      <c r="S56" s="38"/>
      <c r="T56" s="40"/>
      <c r="U56" s="39"/>
      <c r="V56" s="39"/>
      <c r="W56" s="35">
        <v>3</v>
      </c>
      <c r="X56" s="35">
        <v>1</v>
      </c>
      <c r="Y56" s="90">
        <v>2</v>
      </c>
      <c r="Z56" s="194">
        <f t="shared" si="14"/>
        <v>3</v>
      </c>
      <c r="AA56" s="195">
        <f t="shared" si="15"/>
        <v>1</v>
      </c>
      <c r="AB56" s="17">
        <f t="shared" si="16"/>
        <v>2</v>
      </c>
    </row>
    <row r="57" spans="1:28" ht="16.5" customHeight="1">
      <c r="A57" s="410"/>
      <c r="B57" s="291"/>
      <c r="C57" s="48"/>
      <c r="D57" s="45" t="s">
        <v>135</v>
      </c>
      <c r="E57" s="96"/>
      <c r="F57" s="46"/>
      <c r="G57" s="14"/>
      <c r="H57" s="41"/>
      <c r="I57" s="39"/>
      <c r="J57" s="35"/>
      <c r="K57" s="35"/>
      <c r="L57" s="39"/>
      <c r="M57" s="47"/>
      <c r="N57" s="41"/>
      <c r="O57" s="39"/>
      <c r="P57" s="39"/>
      <c r="Q57" s="35"/>
      <c r="R57" s="35"/>
      <c r="S57" s="38"/>
      <c r="T57" s="40"/>
      <c r="U57" s="39"/>
      <c r="V57" s="39"/>
      <c r="W57" s="35">
        <v>3</v>
      </c>
      <c r="X57" s="35">
        <v>0</v>
      </c>
      <c r="Y57" s="90">
        <v>3</v>
      </c>
      <c r="Z57" s="194">
        <f t="shared" si="14"/>
        <v>3</v>
      </c>
      <c r="AA57" s="195">
        <f t="shared" si="15"/>
        <v>0</v>
      </c>
      <c r="AB57" s="17">
        <f t="shared" si="16"/>
        <v>3</v>
      </c>
    </row>
    <row r="58" spans="1:28" ht="16.5" customHeight="1">
      <c r="A58" s="410"/>
      <c r="B58" s="291"/>
      <c r="C58" s="48"/>
      <c r="D58" s="45" t="s">
        <v>135</v>
      </c>
      <c r="E58" s="96"/>
      <c r="F58" s="46"/>
      <c r="G58" s="14"/>
      <c r="H58" s="41"/>
      <c r="I58" s="39"/>
      <c r="J58" s="35"/>
      <c r="K58" s="35"/>
      <c r="L58" s="39"/>
      <c r="M58" s="47"/>
      <c r="N58" s="41"/>
      <c r="O58" s="39"/>
      <c r="P58" s="39"/>
      <c r="Q58" s="35"/>
      <c r="R58" s="35"/>
      <c r="S58" s="38"/>
      <c r="T58" s="40"/>
      <c r="U58" s="39"/>
      <c r="V58" s="39"/>
      <c r="W58" s="35">
        <v>3</v>
      </c>
      <c r="X58" s="35">
        <v>1</v>
      </c>
      <c r="Y58" s="90">
        <v>2</v>
      </c>
      <c r="Z58" s="194">
        <f t="shared" si="14"/>
        <v>3</v>
      </c>
      <c r="AA58" s="195">
        <f t="shared" si="15"/>
        <v>1</v>
      </c>
      <c r="AB58" s="17">
        <f t="shared" si="16"/>
        <v>2</v>
      </c>
    </row>
    <row r="59" spans="1:28" ht="16.5" customHeight="1">
      <c r="A59" s="415" t="s">
        <v>92</v>
      </c>
      <c r="B59" s="411" t="s">
        <v>93</v>
      </c>
      <c r="C59" s="48"/>
      <c r="D59" s="94" t="s">
        <v>137</v>
      </c>
      <c r="E59" s="177"/>
      <c r="F59" s="35"/>
      <c r="G59" s="14"/>
      <c r="H59" s="41"/>
      <c r="I59" s="39"/>
      <c r="J59" s="35"/>
      <c r="K59" s="35"/>
      <c r="L59" s="39"/>
      <c r="M59" s="47"/>
      <c r="N59" s="41"/>
      <c r="O59" s="39"/>
      <c r="P59" s="39"/>
      <c r="Q59" s="35"/>
      <c r="R59" s="35"/>
      <c r="S59" s="38"/>
      <c r="T59" s="40"/>
      <c r="U59" s="39"/>
      <c r="V59" s="39"/>
      <c r="W59" s="35"/>
      <c r="X59" s="35"/>
      <c r="Y59" s="90"/>
      <c r="Z59" s="194"/>
      <c r="AA59" s="195"/>
      <c r="AB59" s="17"/>
    </row>
    <row r="60" spans="1:28" ht="16.5" customHeight="1">
      <c r="A60" s="410"/>
      <c r="B60" s="292"/>
      <c r="C60" s="48"/>
      <c r="D60" s="94"/>
      <c r="E60" s="177"/>
      <c r="F60" s="35"/>
      <c r="G60" s="14"/>
      <c r="H60" s="41"/>
      <c r="I60" s="39"/>
      <c r="J60" s="35"/>
      <c r="K60" s="35"/>
      <c r="L60" s="39"/>
      <c r="M60" s="47"/>
      <c r="N60" s="41"/>
      <c r="O60" s="39"/>
      <c r="P60" s="39"/>
      <c r="Q60" s="35"/>
      <c r="R60" s="35"/>
      <c r="S60" s="38"/>
      <c r="T60" s="40"/>
      <c r="U60" s="39"/>
      <c r="V60" s="39"/>
      <c r="W60" s="35"/>
      <c r="X60" s="35"/>
      <c r="Y60" s="90"/>
      <c r="Z60" s="194"/>
      <c r="AA60" s="195"/>
      <c r="AB60" s="17"/>
    </row>
    <row r="61" spans="1:28" ht="16.5" customHeight="1">
      <c r="A61" s="416"/>
      <c r="B61" s="58" t="s">
        <v>43</v>
      </c>
      <c r="C61" s="33"/>
      <c r="D61" s="33"/>
      <c r="E61" s="167"/>
      <c r="F61" s="33"/>
      <c r="G61" s="33"/>
      <c r="H61" s="62">
        <f t="shared" ref="H61:AB61" si="17">SUM(H41:H60)</f>
        <v>0</v>
      </c>
      <c r="I61" s="58">
        <f t="shared" si="17"/>
        <v>0</v>
      </c>
      <c r="J61" s="58">
        <f t="shared" si="17"/>
        <v>0</v>
      </c>
      <c r="K61" s="58">
        <f t="shared" si="17"/>
        <v>0</v>
      </c>
      <c r="L61" s="58">
        <f t="shared" si="17"/>
        <v>0</v>
      </c>
      <c r="M61" s="61">
        <f t="shared" si="17"/>
        <v>0</v>
      </c>
      <c r="N61" s="126">
        <f t="shared" si="17"/>
        <v>5</v>
      </c>
      <c r="O61" s="124">
        <f t="shared" si="17"/>
        <v>1</v>
      </c>
      <c r="P61" s="124">
        <f t="shared" si="17"/>
        <v>4</v>
      </c>
      <c r="Q61" s="124">
        <f t="shared" si="17"/>
        <v>10</v>
      </c>
      <c r="R61" s="124">
        <f t="shared" si="17"/>
        <v>3</v>
      </c>
      <c r="S61" s="130">
        <f t="shared" si="17"/>
        <v>4</v>
      </c>
      <c r="T61" s="60">
        <f t="shared" si="17"/>
        <v>12</v>
      </c>
      <c r="U61" s="58">
        <f t="shared" si="17"/>
        <v>3</v>
      </c>
      <c r="V61" s="58">
        <f t="shared" si="17"/>
        <v>9</v>
      </c>
      <c r="W61" s="58">
        <f t="shared" si="17"/>
        <v>12</v>
      </c>
      <c r="X61" s="58">
        <f t="shared" si="17"/>
        <v>2</v>
      </c>
      <c r="Y61" s="85">
        <f t="shared" si="17"/>
        <v>10</v>
      </c>
      <c r="Z61" s="98">
        <f t="shared" si="17"/>
        <v>39</v>
      </c>
      <c r="AA61" s="85">
        <f t="shared" si="17"/>
        <v>9</v>
      </c>
      <c r="AB61" s="61">
        <f t="shared" si="17"/>
        <v>27</v>
      </c>
    </row>
    <row r="62" spans="1:28" ht="16.5" customHeight="1" thickBot="1">
      <c r="A62" s="288" t="s">
        <v>11</v>
      </c>
      <c r="B62" s="289"/>
      <c r="C62" s="289"/>
      <c r="D62" s="289"/>
      <c r="E62" s="289"/>
      <c r="F62" s="289"/>
      <c r="G62" s="289"/>
      <c r="H62" s="65">
        <f t="shared" ref="H62:AB62" si="18">SUM(H14,H18,H40,H61)</f>
        <v>21</v>
      </c>
      <c r="I62" s="66">
        <f t="shared" si="18"/>
        <v>14</v>
      </c>
      <c r="J62" s="66">
        <f t="shared" si="18"/>
        <v>7</v>
      </c>
      <c r="K62" s="66">
        <f t="shared" si="18"/>
        <v>20</v>
      </c>
      <c r="L62" s="66">
        <f t="shared" si="18"/>
        <v>14</v>
      </c>
      <c r="M62" s="22">
        <f t="shared" si="18"/>
        <v>6</v>
      </c>
      <c r="N62" s="128">
        <f t="shared" si="18"/>
        <v>21</v>
      </c>
      <c r="O62" s="129">
        <f t="shared" si="18"/>
        <v>11</v>
      </c>
      <c r="P62" s="129">
        <f t="shared" si="18"/>
        <v>10</v>
      </c>
      <c r="Q62" s="129">
        <f t="shared" si="18"/>
        <v>18</v>
      </c>
      <c r="R62" s="129">
        <f t="shared" si="18"/>
        <v>7</v>
      </c>
      <c r="S62" s="22">
        <f t="shared" si="18"/>
        <v>8</v>
      </c>
      <c r="T62" s="21">
        <f t="shared" si="18"/>
        <v>18</v>
      </c>
      <c r="U62" s="66">
        <f t="shared" si="18"/>
        <v>4</v>
      </c>
      <c r="V62" s="66">
        <f t="shared" si="18"/>
        <v>14</v>
      </c>
      <c r="W62" s="66">
        <f t="shared" si="18"/>
        <v>18</v>
      </c>
      <c r="X62" s="66">
        <f t="shared" si="18"/>
        <v>3</v>
      </c>
      <c r="Y62" s="88">
        <f t="shared" si="18"/>
        <v>15</v>
      </c>
      <c r="Z62" s="97">
        <f t="shared" si="18"/>
        <v>116</v>
      </c>
      <c r="AA62" s="88">
        <f t="shared" si="18"/>
        <v>53</v>
      </c>
      <c r="AB62" s="22">
        <f t="shared" si="18"/>
        <v>60</v>
      </c>
    </row>
    <row r="64" spans="1:28" ht="370.5" customHeight="1">
      <c r="A64" s="402" t="s">
        <v>144</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row>
  </sheetData>
  <mergeCells count="31">
    <mergeCell ref="T2:Y2"/>
    <mergeCell ref="T3:V3"/>
    <mergeCell ref="W3:Y3"/>
    <mergeCell ref="A59:A61"/>
    <mergeCell ref="A1:G1"/>
    <mergeCell ref="H1:P1"/>
    <mergeCell ref="Q1:AB1"/>
    <mergeCell ref="A2:B4"/>
    <mergeCell ref="C2:C4"/>
    <mergeCell ref="D2:D4"/>
    <mergeCell ref="E2:E4"/>
    <mergeCell ref="F2:F4"/>
    <mergeCell ref="G2:G4"/>
    <mergeCell ref="H2:M2"/>
    <mergeCell ref="N2:S2"/>
    <mergeCell ref="Z2:AB3"/>
    <mergeCell ref="H3:J3"/>
    <mergeCell ref="K3:M3"/>
    <mergeCell ref="N3:P3"/>
    <mergeCell ref="Q3:S3"/>
    <mergeCell ref="A64:AB64"/>
    <mergeCell ref="A5:A14"/>
    <mergeCell ref="A15:A40"/>
    <mergeCell ref="B15:B17"/>
    <mergeCell ref="B19:B39"/>
    <mergeCell ref="B41:B43"/>
    <mergeCell ref="A62:G62"/>
    <mergeCell ref="A41:A58"/>
    <mergeCell ref="B44:B58"/>
    <mergeCell ref="B59:B60"/>
    <mergeCell ref="B5:B13"/>
  </mergeCells>
  <phoneticPr fontId="6" type="noConversion"/>
  <pageMargins left="0.39370078740157483" right="0.31496062992125984" top="1.4566929133858268" bottom="0.74803149606299213" header="0.59055118110236227" footer="0.31496062992125984"/>
  <pageSetup paperSize="9" scale="48" orientation="portrait" r:id="rId1"/>
  <headerFooter>
    <oddHeader>&amp;C&amp;"맑은 고딕,굵게"&amp;20 2018~2020학년도 교육과정구성표(3년제)</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1"/>
  <sheetViews>
    <sheetView zoomScale="90" zoomScaleNormal="90" zoomScaleSheetLayoutView="75" workbookViewId="0">
      <selection activeCell="P20" sqref="P20"/>
    </sheetView>
  </sheetViews>
  <sheetFormatPr defaultColWidth="8.88671875" defaultRowHeight="16.5"/>
  <cols>
    <col min="1" max="4" width="4.21875" style="3" customWidth="1"/>
    <col min="5" max="5" width="6" style="3" customWidth="1"/>
    <col min="6" max="11" width="6.5546875" style="3" customWidth="1"/>
    <col min="12" max="12" width="22.88671875" style="3" customWidth="1"/>
    <col min="13" max="16384" width="8.88671875" style="3"/>
  </cols>
  <sheetData>
    <row r="1" spans="1:27" ht="17.25" thickBot="1">
      <c r="A1" s="5" t="s">
        <v>86</v>
      </c>
      <c r="B1" s="5"/>
      <c r="C1" s="5"/>
      <c r="D1" s="5"/>
      <c r="E1" s="5"/>
      <c r="F1" s="5"/>
      <c r="G1" s="5"/>
      <c r="H1" s="433" t="s">
        <v>112</v>
      </c>
      <c r="I1" s="433"/>
      <c r="J1" s="433"/>
      <c r="K1" s="433"/>
      <c r="L1" s="131" t="s">
        <v>113</v>
      </c>
      <c r="N1" s="321"/>
      <c r="O1" s="321"/>
      <c r="P1" s="321"/>
      <c r="Q1" s="321"/>
      <c r="R1" s="321"/>
      <c r="S1" s="321"/>
      <c r="T1" s="82"/>
      <c r="U1" s="396"/>
      <c r="V1" s="396"/>
      <c r="W1" s="396"/>
      <c r="X1" s="396"/>
      <c r="Y1" s="396"/>
      <c r="Z1" s="396"/>
      <c r="AA1" s="396"/>
    </row>
    <row r="2" spans="1:27">
      <c r="A2" s="421" t="s">
        <v>13</v>
      </c>
      <c r="B2" s="424" t="s">
        <v>14</v>
      </c>
      <c r="C2" s="427" t="s">
        <v>15</v>
      </c>
      <c r="D2" s="427" t="s">
        <v>16</v>
      </c>
      <c r="E2" s="427" t="s">
        <v>12</v>
      </c>
      <c r="F2" s="424" t="s">
        <v>89</v>
      </c>
      <c r="G2" s="424"/>
      <c r="H2" s="424"/>
      <c r="I2" s="424" t="s">
        <v>114</v>
      </c>
      <c r="J2" s="424"/>
      <c r="K2" s="424"/>
      <c r="L2" s="430" t="s">
        <v>17</v>
      </c>
    </row>
    <row r="3" spans="1:27">
      <c r="A3" s="422"/>
      <c r="B3" s="425"/>
      <c r="C3" s="428"/>
      <c r="D3" s="428"/>
      <c r="E3" s="428"/>
      <c r="F3" s="425" t="s">
        <v>54</v>
      </c>
      <c r="G3" s="425"/>
      <c r="H3" s="425"/>
      <c r="I3" s="425" t="s">
        <v>54</v>
      </c>
      <c r="J3" s="425"/>
      <c r="K3" s="425"/>
      <c r="L3" s="431"/>
    </row>
    <row r="4" spans="1:27">
      <c r="A4" s="422"/>
      <c r="B4" s="425"/>
      <c r="C4" s="428"/>
      <c r="D4" s="428"/>
      <c r="E4" s="428"/>
      <c r="F4" s="425" t="s">
        <v>6</v>
      </c>
      <c r="G4" s="425" t="s">
        <v>18</v>
      </c>
      <c r="H4" s="425"/>
      <c r="I4" s="425" t="s">
        <v>6</v>
      </c>
      <c r="J4" s="425" t="s">
        <v>18</v>
      </c>
      <c r="K4" s="425"/>
      <c r="L4" s="431"/>
    </row>
    <row r="5" spans="1:27" ht="17.25" thickBot="1">
      <c r="A5" s="423"/>
      <c r="B5" s="426"/>
      <c r="C5" s="429"/>
      <c r="D5" s="429"/>
      <c r="E5" s="429"/>
      <c r="F5" s="426"/>
      <c r="G5" s="83" t="s">
        <v>7</v>
      </c>
      <c r="H5" s="83" t="s">
        <v>8</v>
      </c>
      <c r="I5" s="426"/>
      <c r="J5" s="83" t="s">
        <v>7</v>
      </c>
      <c r="K5" s="83" t="s">
        <v>8</v>
      </c>
      <c r="L5" s="432"/>
    </row>
    <row r="6" spans="1:27">
      <c r="A6" s="434">
        <v>1</v>
      </c>
      <c r="B6" s="436">
        <v>1</v>
      </c>
      <c r="C6" s="437" t="s">
        <v>49</v>
      </c>
      <c r="D6" s="440" t="s">
        <v>19</v>
      </c>
      <c r="E6" s="440"/>
      <c r="F6" s="440"/>
      <c r="G6" s="440"/>
      <c r="H6" s="440"/>
      <c r="I6" s="440"/>
      <c r="J6" s="440"/>
      <c r="K6" s="440"/>
      <c r="L6" s="455" t="s">
        <v>126</v>
      </c>
    </row>
    <row r="7" spans="1:27">
      <c r="A7" s="434"/>
      <c r="B7" s="436"/>
      <c r="C7" s="438"/>
      <c r="D7" s="441"/>
      <c r="E7" s="441"/>
      <c r="F7" s="81"/>
      <c r="G7" s="81"/>
      <c r="H7" s="81"/>
      <c r="I7" s="81"/>
      <c r="J7" s="81"/>
      <c r="K7" s="81"/>
      <c r="L7" s="454"/>
    </row>
    <row r="8" spans="1:27">
      <c r="A8" s="434"/>
      <c r="B8" s="436"/>
      <c r="C8" s="438"/>
      <c r="D8" s="441" t="s">
        <v>22</v>
      </c>
      <c r="E8" s="449"/>
      <c r="F8" s="445"/>
      <c r="G8" s="446"/>
      <c r="H8" s="447"/>
      <c r="I8" s="445"/>
      <c r="J8" s="446"/>
      <c r="K8" s="447"/>
      <c r="L8" s="453"/>
    </row>
    <row r="9" spans="1:27">
      <c r="A9" s="434"/>
      <c r="B9" s="436"/>
      <c r="C9" s="439"/>
      <c r="D9" s="441"/>
      <c r="E9" s="440"/>
      <c r="F9" s="6"/>
      <c r="G9" s="6"/>
      <c r="H9" s="6"/>
      <c r="I9" s="6"/>
      <c r="J9" s="6"/>
      <c r="K9" s="6"/>
      <c r="L9" s="454"/>
    </row>
    <row r="10" spans="1:27">
      <c r="A10" s="434"/>
      <c r="B10" s="436"/>
      <c r="C10" s="442" t="s">
        <v>36</v>
      </c>
      <c r="D10" s="443"/>
      <c r="E10" s="443"/>
      <c r="F10" s="110"/>
      <c r="G10" s="110"/>
      <c r="H10" s="110"/>
      <c r="I10" s="110"/>
      <c r="J10" s="110"/>
      <c r="K10" s="110"/>
      <c r="L10" s="111"/>
    </row>
    <row r="11" spans="1:27">
      <c r="A11" s="434"/>
      <c r="B11" s="436"/>
      <c r="C11" s="444" t="s">
        <v>52</v>
      </c>
      <c r="D11" s="441" t="s">
        <v>37</v>
      </c>
      <c r="E11" s="441"/>
      <c r="F11" s="445"/>
      <c r="G11" s="446"/>
      <c r="H11" s="447"/>
      <c r="I11" s="445"/>
      <c r="J11" s="446"/>
      <c r="K11" s="447"/>
      <c r="L11" s="453"/>
    </row>
    <row r="12" spans="1:27">
      <c r="A12" s="434"/>
      <c r="B12" s="436"/>
      <c r="C12" s="437"/>
      <c r="D12" s="441"/>
      <c r="E12" s="441"/>
      <c r="F12" s="6"/>
      <c r="G12" s="6"/>
      <c r="H12" s="6"/>
      <c r="I12" s="6"/>
      <c r="J12" s="6"/>
      <c r="K12" s="6"/>
      <c r="L12" s="454"/>
    </row>
    <row r="13" spans="1:27">
      <c r="A13" s="434"/>
      <c r="B13" s="436"/>
      <c r="C13" s="437"/>
      <c r="D13" s="441" t="s">
        <v>22</v>
      </c>
      <c r="E13" s="441"/>
      <c r="F13" s="441"/>
      <c r="G13" s="441"/>
      <c r="H13" s="441"/>
      <c r="I13" s="441"/>
      <c r="J13" s="441"/>
      <c r="K13" s="441"/>
      <c r="L13" s="453"/>
    </row>
    <row r="14" spans="1:27">
      <c r="A14" s="434"/>
      <c r="B14" s="436"/>
      <c r="C14" s="437"/>
      <c r="D14" s="441"/>
      <c r="E14" s="441"/>
      <c r="F14" s="81"/>
      <c r="G14" s="81"/>
      <c r="H14" s="81"/>
      <c r="I14" s="81"/>
      <c r="J14" s="81"/>
      <c r="K14" s="81"/>
      <c r="L14" s="454"/>
    </row>
    <row r="15" spans="1:27">
      <c r="A15" s="434"/>
      <c r="B15" s="436"/>
      <c r="C15" s="442" t="s">
        <v>38</v>
      </c>
      <c r="D15" s="443"/>
      <c r="E15" s="443"/>
      <c r="F15" s="110"/>
      <c r="G15" s="110"/>
      <c r="H15" s="110"/>
      <c r="I15" s="110"/>
      <c r="J15" s="110"/>
      <c r="K15" s="110"/>
      <c r="L15" s="111"/>
    </row>
    <row r="16" spans="1:27">
      <c r="A16" s="434"/>
      <c r="B16" s="436"/>
      <c r="C16" s="444" t="s">
        <v>51</v>
      </c>
      <c r="D16" s="441" t="s">
        <v>37</v>
      </c>
      <c r="E16" s="449"/>
      <c r="F16" s="456"/>
      <c r="G16" s="457"/>
      <c r="H16" s="458"/>
      <c r="I16" s="441"/>
      <c r="J16" s="441"/>
      <c r="K16" s="441"/>
      <c r="L16" s="453"/>
    </row>
    <row r="17" spans="1:12">
      <c r="A17" s="434"/>
      <c r="B17" s="436"/>
      <c r="C17" s="437"/>
      <c r="D17" s="441"/>
      <c r="E17" s="440"/>
      <c r="F17" s="81"/>
      <c r="G17" s="81"/>
      <c r="H17" s="81"/>
      <c r="I17" s="81"/>
      <c r="J17" s="81"/>
      <c r="K17" s="81"/>
      <c r="L17" s="454"/>
    </row>
    <row r="18" spans="1:12">
      <c r="A18" s="434"/>
      <c r="B18" s="436"/>
      <c r="C18" s="437"/>
      <c r="D18" s="441" t="s">
        <v>22</v>
      </c>
      <c r="E18" s="449"/>
      <c r="F18" s="441"/>
      <c r="G18" s="441"/>
      <c r="H18" s="441"/>
      <c r="I18" s="441"/>
      <c r="J18" s="441"/>
      <c r="K18" s="441"/>
      <c r="L18" s="453"/>
    </row>
    <row r="19" spans="1:12">
      <c r="A19" s="434"/>
      <c r="B19" s="436"/>
      <c r="C19" s="437"/>
      <c r="D19" s="441"/>
      <c r="E19" s="440"/>
      <c r="F19" s="81"/>
      <c r="G19" s="81"/>
      <c r="H19" s="81"/>
      <c r="I19" s="81"/>
      <c r="J19" s="81"/>
      <c r="K19" s="81"/>
      <c r="L19" s="454"/>
    </row>
    <row r="20" spans="1:12">
      <c r="A20" s="434"/>
      <c r="B20" s="436"/>
      <c r="C20" s="442" t="s">
        <v>39</v>
      </c>
      <c r="D20" s="443"/>
      <c r="E20" s="443"/>
      <c r="F20" s="110"/>
      <c r="G20" s="110"/>
      <c r="H20" s="110"/>
      <c r="I20" s="110"/>
      <c r="J20" s="110"/>
      <c r="K20" s="110"/>
      <c r="L20" s="111"/>
    </row>
    <row r="21" spans="1:12">
      <c r="A21" s="434"/>
      <c r="B21" s="448" t="s">
        <v>40</v>
      </c>
      <c r="C21" s="448"/>
      <c r="D21" s="448"/>
      <c r="E21" s="448"/>
      <c r="F21" s="109"/>
      <c r="G21" s="109"/>
      <c r="H21" s="109"/>
      <c r="I21" s="109"/>
      <c r="J21" s="109"/>
      <c r="K21" s="109"/>
      <c r="L21" s="114"/>
    </row>
    <row r="22" spans="1:12">
      <c r="A22" s="434"/>
      <c r="B22" s="449">
        <v>2</v>
      </c>
      <c r="C22" s="450" t="s">
        <v>49</v>
      </c>
      <c r="D22" s="441" t="s">
        <v>19</v>
      </c>
      <c r="E22" s="441"/>
      <c r="F22" s="441"/>
      <c r="G22" s="441"/>
      <c r="H22" s="441"/>
      <c r="I22" s="441"/>
      <c r="J22" s="441"/>
      <c r="K22" s="441"/>
      <c r="L22" s="332"/>
    </row>
    <row r="23" spans="1:12">
      <c r="A23" s="434"/>
      <c r="B23" s="436"/>
      <c r="C23" s="451"/>
      <c r="D23" s="441"/>
      <c r="E23" s="441"/>
      <c r="F23" s="81"/>
      <c r="G23" s="81"/>
      <c r="H23" s="81"/>
      <c r="I23" s="81"/>
      <c r="J23" s="81"/>
      <c r="K23" s="81"/>
      <c r="L23" s="331"/>
    </row>
    <row r="24" spans="1:12">
      <c r="A24" s="434"/>
      <c r="B24" s="436"/>
      <c r="C24" s="451"/>
      <c r="D24" s="441" t="s">
        <v>22</v>
      </c>
      <c r="E24" s="449"/>
      <c r="F24" s="445"/>
      <c r="G24" s="446"/>
      <c r="H24" s="447"/>
      <c r="I24" s="445"/>
      <c r="J24" s="446"/>
      <c r="K24" s="447"/>
      <c r="L24" s="330"/>
    </row>
    <row r="25" spans="1:12">
      <c r="A25" s="434"/>
      <c r="B25" s="436"/>
      <c r="C25" s="452"/>
      <c r="D25" s="441"/>
      <c r="E25" s="440"/>
      <c r="F25" s="6"/>
      <c r="G25" s="6"/>
      <c r="H25" s="6"/>
      <c r="I25" s="6"/>
      <c r="J25" s="6"/>
      <c r="K25" s="6"/>
      <c r="L25" s="337"/>
    </row>
    <row r="26" spans="1:12">
      <c r="A26" s="434"/>
      <c r="B26" s="436"/>
      <c r="C26" s="443" t="s">
        <v>36</v>
      </c>
      <c r="D26" s="443"/>
      <c r="E26" s="443"/>
      <c r="F26" s="110"/>
      <c r="G26" s="110"/>
      <c r="H26" s="110"/>
      <c r="I26" s="110"/>
      <c r="J26" s="110"/>
      <c r="K26" s="110"/>
      <c r="L26" s="112"/>
    </row>
    <row r="27" spans="1:12">
      <c r="A27" s="434"/>
      <c r="B27" s="436"/>
      <c r="C27" s="450" t="s">
        <v>50</v>
      </c>
      <c r="D27" s="441" t="s">
        <v>37</v>
      </c>
      <c r="E27" s="441"/>
      <c r="F27" s="445"/>
      <c r="G27" s="446"/>
      <c r="H27" s="447"/>
      <c r="I27" s="445"/>
      <c r="J27" s="446"/>
      <c r="K27" s="447"/>
      <c r="L27" s="330"/>
    </row>
    <row r="28" spans="1:12">
      <c r="A28" s="434"/>
      <c r="B28" s="436"/>
      <c r="C28" s="436"/>
      <c r="D28" s="441"/>
      <c r="E28" s="441"/>
      <c r="F28" s="6"/>
      <c r="G28" s="6"/>
      <c r="H28" s="6"/>
      <c r="I28" s="6"/>
      <c r="J28" s="6"/>
      <c r="K28" s="6"/>
      <c r="L28" s="331"/>
    </row>
    <row r="29" spans="1:12">
      <c r="A29" s="434"/>
      <c r="B29" s="436"/>
      <c r="C29" s="436"/>
      <c r="D29" s="441" t="s">
        <v>22</v>
      </c>
      <c r="E29" s="441"/>
      <c r="F29" s="441"/>
      <c r="G29" s="441"/>
      <c r="H29" s="441"/>
      <c r="I29" s="441"/>
      <c r="J29" s="441"/>
      <c r="K29" s="441"/>
      <c r="L29" s="332"/>
    </row>
    <row r="30" spans="1:12">
      <c r="A30" s="434"/>
      <c r="B30" s="436"/>
      <c r="C30" s="436"/>
      <c r="D30" s="441"/>
      <c r="E30" s="441"/>
      <c r="F30" s="81"/>
      <c r="G30" s="81"/>
      <c r="H30" s="81"/>
      <c r="I30" s="81"/>
      <c r="J30" s="81"/>
      <c r="K30" s="81"/>
      <c r="L30" s="331"/>
    </row>
    <row r="31" spans="1:12">
      <c r="A31" s="434"/>
      <c r="B31" s="436"/>
      <c r="C31" s="443" t="s">
        <v>38</v>
      </c>
      <c r="D31" s="443"/>
      <c r="E31" s="443"/>
      <c r="F31" s="110"/>
      <c r="G31" s="110"/>
      <c r="H31" s="110"/>
      <c r="I31" s="110"/>
      <c r="J31" s="110"/>
      <c r="K31" s="110"/>
      <c r="L31" s="112"/>
    </row>
    <row r="32" spans="1:12">
      <c r="A32" s="434"/>
      <c r="B32" s="436"/>
      <c r="C32" s="450" t="s">
        <v>51</v>
      </c>
      <c r="D32" s="441" t="s">
        <v>37</v>
      </c>
      <c r="E32" s="449"/>
      <c r="F32" s="456"/>
      <c r="G32" s="457"/>
      <c r="H32" s="458"/>
      <c r="I32" s="441"/>
      <c r="J32" s="441"/>
      <c r="K32" s="441"/>
      <c r="L32" s="459"/>
    </row>
    <row r="33" spans="1:12">
      <c r="A33" s="434"/>
      <c r="B33" s="436"/>
      <c r="C33" s="436"/>
      <c r="D33" s="441"/>
      <c r="E33" s="440"/>
      <c r="F33" s="81"/>
      <c r="G33" s="81"/>
      <c r="H33" s="81"/>
      <c r="I33" s="81"/>
      <c r="J33" s="81"/>
      <c r="K33" s="81"/>
      <c r="L33" s="460"/>
    </row>
    <row r="34" spans="1:12">
      <c r="A34" s="434"/>
      <c r="B34" s="436"/>
      <c r="C34" s="436"/>
      <c r="D34" s="441" t="s">
        <v>22</v>
      </c>
      <c r="E34" s="449"/>
      <c r="F34" s="441"/>
      <c r="G34" s="441"/>
      <c r="H34" s="441"/>
      <c r="I34" s="441"/>
      <c r="J34" s="441"/>
      <c r="K34" s="441"/>
      <c r="L34" s="330"/>
    </row>
    <row r="35" spans="1:12">
      <c r="A35" s="434"/>
      <c r="B35" s="436"/>
      <c r="C35" s="436"/>
      <c r="D35" s="441"/>
      <c r="E35" s="440"/>
      <c r="F35" s="81"/>
      <c r="G35" s="81"/>
      <c r="H35" s="81"/>
      <c r="I35" s="81"/>
      <c r="J35" s="81"/>
      <c r="K35" s="81"/>
      <c r="L35" s="331"/>
    </row>
    <row r="36" spans="1:12">
      <c r="A36" s="434"/>
      <c r="B36" s="436"/>
      <c r="C36" s="443" t="s">
        <v>39</v>
      </c>
      <c r="D36" s="443"/>
      <c r="E36" s="443"/>
      <c r="F36" s="110"/>
      <c r="G36" s="110"/>
      <c r="H36" s="110"/>
      <c r="I36" s="110"/>
      <c r="J36" s="110"/>
      <c r="K36" s="110"/>
      <c r="L36" s="112"/>
    </row>
    <row r="37" spans="1:12">
      <c r="A37" s="435"/>
      <c r="B37" s="448" t="s">
        <v>40</v>
      </c>
      <c r="C37" s="448"/>
      <c r="D37" s="448"/>
      <c r="E37" s="448"/>
      <c r="F37" s="109"/>
      <c r="G37" s="109"/>
      <c r="H37" s="109"/>
      <c r="I37" s="109"/>
      <c r="J37" s="109"/>
      <c r="K37" s="109"/>
      <c r="L37" s="114"/>
    </row>
    <row r="38" spans="1:12">
      <c r="A38" s="476">
        <v>2</v>
      </c>
      <c r="B38" s="449">
        <v>1</v>
      </c>
      <c r="C38" s="450" t="s">
        <v>49</v>
      </c>
      <c r="D38" s="441" t="s">
        <v>19</v>
      </c>
      <c r="E38" s="441"/>
      <c r="F38" s="441"/>
      <c r="G38" s="441"/>
      <c r="H38" s="441"/>
      <c r="I38" s="441"/>
      <c r="J38" s="441"/>
      <c r="K38" s="441"/>
      <c r="L38" s="453"/>
    </row>
    <row r="39" spans="1:12">
      <c r="A39" s="434"/>
      <c r="B39" s="436"/>
      <c r="C39" s="436"/>
      <c r="D39" s="441"/>
      <c r="E39" s="441"/>
      <c r="F39" s="81"/>
      <c r="G39" s="81"/>
      <c r="H39" s="81"/>
      <c r="I39" s="81"/>
      <c r="J39" s="81"/>
      <c r="K39" s="81"/>
      <c r="L39" s="454"/>
    </row>
    <row r="40" spans="1:12">
      <c r="A40" s="434"/>
      <c r="B40" s="436"/>
      <c r="C40" s="436"/>
      <c r="D40" s="441" t="s">
        <v>22</v>
      </c>
      <c r="E40" s="449"/>
      <c r="F40" s="445"/>
      <c r="G40" s="446"/>
      <c r="H40" s="447"/>
      <c r="I40" s="445"/>
      <c r="J40" s="446"/>
      <c r="K40" s="447"/>
      <c r="L40" s="453"/>
    </row>
    <row r="41" spans="1:12">
      <c r="A41" s="434"/>
      <c r="B41" s="436"/>
      <c r="C41" s="440"/>
      <c r="D41" s="441"/>
      <c r="E41" s="440"/>
      <c r="F41" s="6"/>
      <c r="G41" s="6"/>
      <c r="H41" s="6"/>
      <c r="I41" s="6"/>
      <c r="J41" s="6"/>
      <c r="K41" s="6"/>
      <c r="L41" s="454"/>
    </row>
    <row r="42" spans="1:12">
      <c r="A42" s="434"/>
      <c r="B42" s="436"/>
      <c r="C42" s="443" t="s">
        <v>36</v>
      </c>
      <c r="D42" s="443"/>
      <c r="E42" s="443"/>
      <c r="F42" s="110"/>
      <c r="G42" s="110"/>
      <c r="H42" s="110"/>
      <c r="I42" s="110"/>
      <c r="J42" s="110"/>
      <c r="K42" s="110"/>
      <c r="L42" s="111"/>
    </row>
    <row r="43" spans="1:12">
      <c r="A43" s="434"/>
      <c r="B43" s="436"/>
      <c r="C43" s="450" t="s">
        <v>52</v>
      </c>
      <c r="D43" s="441" t="s">
        <v>37</v>
      </c>
      <c r="E43" s="441"/>
      <c r="F43" s="445"/>
      <c r="G43" s="446"/>
      <c r="H43" s="447"/>
      <c r="I43" s="445"/>
      <c r="J43" s="446"/>
      <c r="K43" s="447"/>
      <c r="L43" s="453"/>
    </row>
    <row r="44" spans="1:12">
      <c r="A44" s="434"/>
      <c r="B44" s="436"/>
      <c r="C44" s="436"/>
      <c r="D44" s="441"/>
      <c r="E44" s="441"/>
      <c r="F44" s="6"/>
      <c r="G44" s="6"/>
      <c r="H44" s="6"/>
      <c r="I44" s="6"/>
      <c r="J44" s="6"/>
      <c r="K44" s="6"/>
      <c r="L44" s="454"/>
    </row>
    <row r="45" spans="1:12">
      <c r="A45" s="434"/>
      <c r="B45" s="436"/>
      <c r="C45" s="436"/>
      <c r="D45" s="441" t="s">
        <v>22</v>
      </c>
      <c r="E45" s="441"/>
      <c r="F45" s="441"/>
      <c r="G45" s="441"/>
      <c r="H45" s="441"/>
      <c r="I45" s="441"/>
      <c r="J45" s="441"/>
      <c r="K45" s="441"/>
      <c r="L45" s="453"/>
    </row>
    <row r="46" spans="1:12">
      <c r="A46" s="434"/>
      <c r="B46" s="436"/>
      <c r="C46" s="436"/>
      <c r="D46" s="441"/>
      <c r="E46" s="441"/>
      <c r="F46" s="81"/>
      <c r="G46" s="81"/>
      <c r="H46" s="81"/>
      <c r="I46" s="81"/>
      <c r="J46" s="81"/>
      <c r="K46" s="81"/>
      <c r="L46" s="454"/>
    </row>
    <row r="47" spans="1:12">
      <c r="A47" s="434"/>
      <c r="B47" s="436"/>
      <c r="C47" s="443" t="s">
        <v>38</v>
      </c>
      <c r="D47" s="443"/>
      <c r="E47" s="443"/>
      <c r="F47" s="110"/>
      <c r="G47" s="110"/>
      <c r="H47" s="110"/>
      <c r="I47" s="110"/>
      <c r="J47" s="110"/>
      <c r="K47" s="110"/>
      <c r="L47" s="111"/>
    </row>
    <row r="48" spans="1:12">
      <c r="A48" s="434"/>
      <c r="B48" s="436"/>
      <c r="C48" s="450" t="s">
        <v>51</v>
      </c>
      <c r="D48" s="441" t="s">
        <v>37</v>
      </c>
      <c r="E48" s="449"/>
      <c r="F48" s="456"/>
      <c r="G48" s="457"/>
      <c r="H48" s="458"/>
      <c r="I48" s="441"/>
      <c r="J48" s="441"/>
      <c r="K48" s="441"/>
      <c r="L48" s="453"/>
    </row>
    <row r="49" spans="1:12">
      <c r="A49" s="434"/>
      <c r="B49" s="436"/>
      <c r="C49" s="436"/>
      <c r="D49" s="441"/>
      <c r="E49" s="440"/>
      <c r="F49" s="81"/>
      <c r="G49" s="81"/>
      <c r="H49" s="81"/>
      <c r="I49" s="81"/>
      <c r="J49" s="81"/>
      <c r="K49" s="81"/>
      <c r="L49" s="454"/>
    </row>
    <row r="50" spans="1:12">
      <c r="A50" s="434"/>
      <c r="B50" s="436"/>
      <c r="C50" s="436"/>
      <c r="D50" s="441" t="s">
        <v>22</v>
      </c>
      <c r="E50" s="449"/>
      <c r="F50" s="441"/>
      <c r="G50" s="441"/>
      <c r="H50" s="441"/>
      <c r="I50" s="441"/>
      <c r="J50" s="441"/>
      <c r="K50" s="441"/>
      <c r="L50" s="453"/>
    </row>
    <row r="51" spans="1:12">
      <c r="A51" s="434"/>
      <c r="B51" s="436"/>
      <c r="C51" s="436"/>
      <c r="D51" s="441"/>
      <c r="E51" s="440"/>
      <c r="F51" s="81"/>
      <c r="G51" s="81"/>
      <c r="H51" s="81"/>
      <c r="I51" s="81"/>
      <c r="J51" s="81"/>
      <c r="K51" s="81"/>
      <c r="L51" s="454"/>
    </row>
    <row r="52" spans="1:12">
      <c r="A52" s="434"/>
      <c r="B52" s="436"/>
      <c r="C52" s="443" t="s">
        <v>39</v>
      </c>
      <c r="D52" s="443"/>
      <c r="E52" s="443"/>
      <c r="F52" s="110"/>
      <c r="G52" s="110"/>
      <c r="H52" s="110"/>
      <c r="I52" s="110"/>
      <c r="J52" s="110"/>
      <c r="K52" s="110"/>
      <c r="L52" s="111"/>
    </row>
    <row r="53" spans="1:12">
      <c r="A53" s="434"/>
      <c r="B53" s="448" t="s">
        <v>40</v>
      </c>
      <c r="C53" s="448"/>
      <c r="D53" s="448"/>
      <c r="E53" s="448"/>
      <c r="F53" s="109"/>
      <c r="G53" s="109"/>
      <c r="H53" s="109"/>
      <c r="I53" s="109"/>
      <c r="J53" s="109"/>
      <c r="K53" s="109"/>
      <c r="L53" s="114"/>
    </row>
    <row r="54" spans="1:12" ht="16.5" customHeight="1">
      <c r="A54" s="434"/>
      <c r="B54" s="449">
        <v>2</v>
      </c>
      <c r="C54" s="450" t="s">
        <v>49</v>
      </c>
      <c r="D54" s="441" t="s">
        <v>19</v>
      </c>
      <c r="E54" s="441"/>
      <c r="F54" s="441"/>
      <c r="G54" s="441"/>
      <c r="H54" s="441"/>
      <c r="I54" s="441"/>
      <c r="J54" s="441"/>
      <c r="K54" s="441"/>
      <c r="L54" s="332"/>
    </row>
    <row r="55" spans="1:12">
      <c r="A55" s="434"/>
      <c r="B55" s="436"/>
      <c r="C55" s="436"/>
      <c r="D55" s="441"/>
      <c r="E55" s="441"/>
      <c r="F55" s="81"/>
      <c r="G55" s="81"/>
      <c r="H55" s="81"/>
      <c r="I55" s="81"/>
      <c r="J55" s="81"/>
      <c r="K55" s="81"/>
      <c r="L55" s="331"/>
    </row>
    <row r="56" spans="1:12">
      <c r="A56" s="434"/>
      <c r="B56" s="436"/>
      <c r="C56" s="436"/>
      <c r="D56" s="441" t="s">
        <v>22</v>
      </c>
      <c r="E56" s="449"/>
      <c r="F56" s="445"/>
      <c r="G56" s="446"/>
      <c r="H56" s="447"/>
      <c r="I56" s="445"/>
      <c r="J56" s="446"/>
      <c r="K56" s="447"/>
      <c r="L56" s="330"/>
    </row>
    <row r="57" spans="1:12">
      <c r="A57" s="434"/>
      <c r="B57" s="436"/>
      <c r="C57" s="440"/>
      <c r="D57" s="441"/>
      <c r="E57" s="440"/>
      <c r="F57" s="6"/>
      <c r="G57" s="6"/>
      <c r="H57" s="6"/>
      <c r="I57" s="6"/>
      <c r="J57" s="6"/>
      <c r="K57" s="6"/>
      <c r="L57" s="337"/>
    </row>
    <row r="58" spans="1:12">
      <c r="A58" s="434"/>
      <c r="B58" s="436"/>
      <c r="C58" s="443" t="s">
        <v>36</v>
      </c>
      <c r="D58" s="443"/>
      <c r="E58" s="443"/>
      <c r="F58" s="110"/>
      <c r="G58" s="110"/>
      <c r="H58" s="110"/>
      <c r="I58" s="110"/>
      <c r="J58" s="110"/>
      <c r="K58" s="110"/>
      <c r="L58" s="112"/>
    </row>
    <row r="59" spans="1:12" ht="16.5" customHeight="1">
      <c r="A59" s="434"/>
      <c r="B59" s="436"/>
      <c r="C59" s="450" t="s">
        <v>52</v>
      </c>
      <c r="D59" s="441" t="s">
        <v>37</v>
      </c>
      <c r="E59" s="441"/>
      <c r="F59" s="445"/>
      <c r="G59" s="446"/>
      <c r="H59" s="447"/>
      <c r="I59" s="445"/>
      <c r="J59" s="446"/>
      <c r="K59" s="447"/>
      <c r="L59" s="330"/>
    </row>
    <row r="60" spans="1:12">
      <c r="A60" s="434"/>
      <c r="B60" s="436"/>
      <c r="C60" s="436"/>
      <c r="D60" s="441"/>
      <c r="E60" s="441"/>
      <c r="F60" s="6"/>
      <c r="G60" s="6"/>
      <c r="H60" s="6"/>
      <c r="I60" s="6"/>
      <c r="J60" s="6"/>
      <c r="K60" s="6"/>
      <c r="L60" s="331"/>
    </row>
    <row r="61" spans="1:12">
      <c r="A61" s="434"/>
      <c r="B61" s="436"/>
      <c r="C61" s="436"/>
      <c r="D61" s="441" t="s">
        <v>22</v>
      </c>
      <c r="E61" s="441"/>
      <c r="F61" s="441"/>
      <c r="G61" s="441"/>
      <c r="H61" s="441"/>
      <c r="I61" s="441"/>
      <c r="J61" s="441"/>
      <c r="K61" s="441"/>
      <c r="L61" s="332"/>
    </row>
    <row r="62" spans="1:12">
      <c r="A62" s="434"/>
      <c r="B62" s="436"/>
      <c r="C62" s="436"/>
      <c r="D62" s="441"/>
      <c r="E62" s="441"/>
      <c r="F62" s="81"/>
      <c r="G62" s="81"/>
      <c r="H62" s="81"/>
      <c r="I62" s="81"/>
      <c r="J62" s="81"/>
      <c r="K62" s="81"/>
      <c r="L62" s="331"/>
    </row>
    <row r="63" spans="1:12">
      <c r="A63" s="434"/>
      <c r="B63" s="436"/>
      <c r="C63" s="443" t="s">
        <v>38</v>
      </c>
      <c r="D63" s="443"/>
      <c r="E63" s="443"/>
      <c r="F63" s="110"/>
      <c r="G63" s="110"/>
      <c r="H63" s="110"/>
      <c r="I63" s="110"/>
      <c r="J63" s="110"/>
      <c r="K63" s="110"/>
      <c r="L63" s="112"/>
    </row>
    <row r="64" spans="1:12">
      <c r="A64" s="434"/>
      <c r="B64" s="436"/>
      <c r="C64" s="450" t="s">
        <v>53</v>
      </c>
      <c r="D64" s="441" t="s">
        <v>37</v>
      </c>
      <c r="E64" s="449"/>
      <c r="F64" s="456"/>
      <c r="G64" s="457"/>
      <c r="H64" s="458"/>
      <c r="I64" s="441"/>
      <c r="J64" s="441"/>
      <c r="K64" s="441"/>
      <c r="L64" s="459"/>
    </row>
    <row r="65" spans="1:12">
      <c r="A65" s="434"/>
      <c r="B65" s="436"/>
      <c r="C65" s="436"/>
      <c r="D65" s="441"/>
      <c r="E65" s="440"/>
      <c r="F65" s="81"/>
      <c r="G65" s="81"/>
      <c r="H65" s="81"/>
      <c r="I65" s="81"/>
      <c r="J65" s="81"/>
      <c r="K65" s="81"/>
      <c r="L65" s="460"/>
    </row>
    <row r="66" spans="1:12">
      <c r="A66" s="434"/>
      <c r="B66" s="436"/>
      <c r="C66" s="436"/>
      <c r="D66" s="441" t="s">
        <v>22</v>
      </c>
      <c r="E66" s="449"/>
      <c r="F66" s="441"/>
      <c r="G66" s="441"/>
      <c r="H66" s="441"/>
      <c r="I66" s="441"/>
      <c r="J66" s="441"/>
      <c r="K66" s="441"/>
      <c r="L66" s="330"/>
    </row>
    <row r="67" spans="1:12">
      <c r="A67" s="434"/>
      <c r="B67" s="436"/>
      <c r="C67" s="436"/>
      <c r="D67" s="441"/>
      <c r="E67" s="440"/>
      <c r="F67" s="81"/>
      <c r="G67" s="81"/>
      <c r="H67" s="81"/>
      <c r="I67" s="81"/>
      <c r="J67" s="81"/>
      <c r="K67" s="81"/>
      <c r="L67" s="331"/>
    </row>
    <row r="68" spans="1:12">
      <c r="A68" s="434"/>
      <c r="B68" s="436"/>
      <c r="C68" s="443" t="s">
        <v>39</v>
      </c>
      <c r="D68" s="443"/>
      <c r="E68" s="443"/>
      <c r="F68" s="110"/>
      <c r="G68" s="110"/>
      <c r="H68" s="110"/>
      <c r="I68" s="110"/>
      <c r="J68" s="110"/>
      <c r="K68" s="110"/>
      <c r="L68" s="112"/>
    </row>
    <row r="69" spans="1:12">
      <c r="A69" s="435"/>
      <c r="B69" s="448" t="s">
        <v>40</v>
      </c>
      <c r="C69" s="448"/>
      <c r="D69" s="448"/>
      <c r="E69" s="448"/>
      <c r="F69" s="109"/>
      <c r="G69" s="109"/>
      <c r="H69" s="109"/>
      <c r="I69" s="109"/>
      <c r="J69" s="109"/>
      <c r="K69" s="109"/>
      <c r="L69" s="114"/>
    </row>
    <row r="70" spans="1:12">
      <c r="A70" s="476">
        <v>3</v>
      </c>
      <c r="B70" s="449">
        <v>1</v>
      </c>
      <c r="C70" s="450" t="s">
        <v>49</v>
      </c>
      <c r="D70" s="441" t="s">
        <v>19</v>
      </c>
      <c r="E70" s="441"/>
      <c r="F70" s="441"/>
      <c r="G70" s="441"/>
      <c r="H70" s="441"/>
      <c r="I70" s="441"/>
      <c r="J70" s="441"/>
      <c r="K70" s="441"/>
      <c r="L70" s="453"/>
    </row>
    <row r="71" spans="1:12">
      <c r="A71" s="434"/>
      <c r="B71" s="436"/>
      <c r="C71" s="436"/>
      <c r="D71" s="441"/>
      <c r="E71" s="441"/>
      <c r="F71" s="81"/>
      <c r="G71" s="81"/>
      <c r="H71" s="81"/>
      <c r="I71" s="81"/>
      <c r="J71" s="81"/>
      <c r="K71" s="81"/>
      <c r="L71" s="454"/>
    </row>
    <row r="72" spans="1:12">
      <c r="A72" s="434"/>
      <c r="B72" s="436"/>
      <c r="C72" s="436"/>
      <c r="D72" s="441" t="s">
        <v>22</v>
      </c>
      <c r="E72" s="449"/>
      <c r="F72" s="445"/>
      <c r="G72" s="446"/>
      <c r="H72" s="447"/>
      <c r="I72" s="445"/>
      <c r="J72" s="446"/>
      <c r="K72" s="447"/>
      <c r="L72" s="453"/>
    </row>
    <row r="73" spans="1:12">
      <c r="A73" s="434"/>
      <c r="B73" s="436"/>
      <c r="C73" s="440"/>
      <c r="D73" s="441"/>
      <c r="E73" s="440"/>
      <c r="F73" s="6"/>
      <c r="G73" s="6"/>
      <c r="H73" s="6"/>
      <c r="I73" s="6"/>
      <c r="J73" s="6"/>
      <c r="K73" s="6"/>
      <c r="L73" s="454"/>
    </row>
    <row r="74" spans="1:12">
      <c r="A74" s="434"/>
      <c r="B74" s="436"/>
      <c r="C74" s="443" t="s">
        <v>36</v>
      </c>
      <c r="D74" s="443"/>
      <c r="E74" s="443"/>
      <c r="F74" s="110"/>
      <c r="G74" s="110"/>
      <c r="H74" s="110"/>
      <c r="I74" s="110"/>
      <c r="J74" s="110"/>
      <c r="K74" s="110"/>
      <c r="L74" s="111"/>
    </row>
    <row r="75" spans="1:12">
      <c r="A75" s="434"/>
      <c r="B75" s="436"/>
      <c r="C75" s="450" t="s">
        <v>52</v>
      </c>
      <c r="D75" s="441" t="s">
        <v>37</v>
      </c>
      <c r="E75" s="441"/>
      <c r="F75" s="445"/>
      <c r="G75" s="446"/>
      <c r="H75" s="447"/>
      <c r="I75" s="445"/>
      <c r="J75" s="446"/>
      <c r="K75" s="447"/>
      <c r="L75" s="453"/>
    </row>
    <row r="76" spans="1:12">
      <c r="A76" s="434"/>
      <c r="B76" s="436"/>
      <c r="C76" s="436"/>
      <c r="D76" s="441"/>
      <c r="E76" s="441"/>
      <c r="F76" s="6"/>
      <c r="G76" s="6"/>
      <c r="H76" s="6"/>
      <c r="I76" s="6"/>
      <c r="J76" s="6"/>
      <c r="K76" s="6"/>
      <c r="L76" s="454"/>
    </row>
    <row r="77" spans="1:12">
      <c r="A77" s="434"/>
      <c r="B77" s="436"/>
      <c r="C77" s="436"/>
      <c r="D77" s="441" t="s">
        <v>22</v>
      </c>
      <c r="E77" s="441"/>
      <c r="F77" s="441"/>
      <c r="G77" s="441"/>
      <c r="H77" s="441"/>
      <c r="I77" s="441"/>
      <c r="J77" s="441"/>
      <c r="K77" s="441"/>
      <c r="L77" s="453"/>
    </row>
    <row r="78" spans="1:12">
      <c r="A78" s="434"/>
      <c r="B78" s="436"/>
      <c r="C78" s="436"/>
      <c r="D78" s="441"/>
      <c r="E78" s="441"/>
      <c r="F78" s="81"/>
      <c r="G78" s="81"/>
      <c r="H78" s="81"/>
      <c r="I78" s="81"/>
      <c r="J78" s="81"/>
      <c r="K78" s="81"/>
      <c r="L78" s="454"/>
    </row>
    <row r="79" spans="1:12">
      <c r="A79" s="434"/>
      <c r="B79" s="436"/>
      <c r="C79" s="443" t="s">
        <v>38</v>
      </c>
      <c r="D79" s="443"/>
      <c r="E79" s="443"/>
      <c r="F79" s="110"/>
      <c r="G79" s="110"/>
      <c r="H79" s="110"/>
      <c r="I79" s="110"/>
      <c r="J79" s="110"/>
      <c r="K79" s="110"/>
      <c r="L79" s="111"/>
    </row>
    <row r="80" spans="1:12">
      <c r="A80" s="434"/>
      <c r="B80" s="436"/>
      <c r="C80" s="450" t="s">
        <v>51</v>
      </c>
      <c r="D80" s="441" t="s">
        <v>37</v>
      </c>
      <c r="E80" s="449"/>
      <c r="F80" s="456"/>
      <c r="G80" s="457"/>
      <c r="H80" s="458"/>
      <c r="I80" s="441"/>
      <c r="J80" s="441"/>
      <c r="K80" s="441"/>
      <c r="L80" s="453"/>
    </row>
    <row r="81" spans="1:12">
      <c r="A81" s="434"/>
      <c r="B81" s="436"/>
      <c r="C81" s="436"/>
      <c r="D81" s="441"/>
      <c r="E81" s="440"/>
      <c r="F81" s="81"/>
      <c r="G81" s="81"/>
      <c r="H81" s="81"/>
      <c r="I81" s="81"/>
      <c r="J81" s="81"/>
      <c r="K81" s="81"/>
      <c r="L81" s="454"/>
    </row>
    <row r="82" spans="1:12">
      <c r="A82" s="434"/>
      <c r="B82" s="436"/>
      <c r="C82" s="436"/>
      <c r="D82" s="441" t="s">
        <v>22</v>
      </c>
      <c r="E82" s="449"/>
      <c r="F82" s="441"/>
      <c r="G82" s="441"/>
      <c r="H82" s="441"/>
      <c r="I82" s="441"/>
      <c r="J82" s="441"/>
      <c r="K82" s="441"/>
      <c r="L82" s="453"/>
    </row>
    <row r="83" spans="1:12">
      <c r="A83" s="434"/>
      <c r="B83" s="436"/>
      <c r="C83" s="436"/>
      <c r="D83" s="441"/>
      <c r="E83" s="440"/>
      <c r="F83" s="81"/>
      <c r="G83" s="81"/>
      <c r="H83" s="81"/>
      <c r="I83" s="81"/>
      <c r="J83" s="81"/>
      <c r="K83" s="81"/>
      <c r="L83" s="454"/>
    </row>
    <row r="84" spans="1:12">
      <c r="A84" s="434"/>
      <c r="B84" s="436"/>
      <c r="C84" s="443" t="s">
        <v>39</v>
      </c>
      <c r="D84" s="443"/>
      <c r="E84" s="443"/>
      <c r="F84" s="110"/>
      <c r="G84" s="110"/>
      <c r="H84" s="110"/>
      <c r="I84" s="110"/>
      <c r="J84" s="110"/>
      <c r="K84" s="110"/>
      <c r="L84" s="111"/>
    </row>
    <row r="85" spans="1:12">
      <c r="A85" s="434"/>
      <c r="B85" s="448" t="s">
        <v>40</v>
      </c>
      <c r="C85" s="448"/>
      <c r="D85" s="448"/>
      <c r="E85" s="448"/>
      <c r="F85" s="109"/>
      <c r="G85" s="109"/>
      <c r="H85" s="109"/>
      <c r="I85" s="109"/>
      <c r="J85" s="109"/>
      <c r="K85" s="109"/>
      <c r="L85" s="114"/>
    </row>
    <row r="86" spans="1:12" ht="16.5" customHeight="1">
      <c r="A86" s="434"/>
      <c r="B86" s="449">
        <v>2</v>
      </c>
      <c r="C86" s="450" t="s">
        <v>49</v>
      </c>
      <c r="D86" s="441" t="s">
        <v>19</v>
      </c>
      <c r="E86" s="441"/>
      <c r="F86" s="441"/>
      <c r="G86" s="441"/>
      <c r="H86" s="441"/>
      <c r="I86" s="441"/>
      <c r="J86" s="441"/>
      <c r="K86" s="441"/>
      <c r="L86" s="332"/>
    </row>
    <row r="87" spans="1:12">
      <c r="A87" s="434"/>
      <c r="B87" s="436"/>
      <c r="C87" s="436"/>
      <c r="D87" s="441"/>
      <c r="E87" s="441"/>
      <c r="F87" s="81"/>
      <c r="G87" s="81"/>
      <c r="H87" s="81"/>
      <c r="I87" s="81"/>
      <c r="J87" s="81"/>
      <c r="K87" s="81"/>
      <c r="L87" s="331"/>
    </row>
    <row r="88" spans="1:12">
      <c r="A88" s="434"/>
      <c r="B88" s="436"/>
      <c r="C88" s="436"/>
      <c r="D88" s="441" t="s">
        <v>22</v>
      </c>
      <c r="E88" s="449"/>
      <c r="F88" s="445"/>
      <c r="G88" s="446"/>
      <c r="H88" s="447"/>
      <c r="I88" s="445"/>
      <c r="J88" s="446"/>
      <c r="K88" s="447"/>
      <c r="L88" s="330"/>
    </row>
    <row r="89" spans="1:12">
      <c r="A89" s="434"/>
      <c r="B89" s="436"/>
      <c r="C89" s="440"/>
      <c r="D89" s="441"/>
      <c r="E89" s="440"/>
      <c r="F89" s="6"/>
      <c r="G89" s="6"/>
      <c r="H89" s="6"/>
      <c r="I89" s="6"/>
      <c r="J89" s="6"/>
      <c r="K89" s="6"/>
      <c r="L89" s="337"/>
    </row>
    <row r="90" spans="1:12">
      <c r="A90" s="434"/>
      <c r="B90" s="436"/>
      <c r="C90" s="443" t="s">
        <v>36</v>
      </c>
      <c r="D90" s="443"/>
      <c r="E90" s="443"/>
      <c r="F90" s="110"/>
      <c r="G90" s="110"/>
      <c r="H90" s="110"/>
      <c r="I90" s="110"/>
      <c r="J90" s="110"/>
      <c r="K90" s="110"/>
      <c r="L90" s="112"/>
    </row>
    <row r="91" spans="1:12" ht="16.5" customHeight="1">
      <c r="A91" s="434"/>
      <c r="B91" s="436"/>
      <c r="C91" s="450" t="s">
        <v>52</v>
      </c>
      <c r="D91" s="441" t="s">
        <v>37</v>
      </c>
      <c r="E91" s="441"/>
      <c r="F91" s="445"/>
      <c r="G91" s="446"/>
      <c r="H91" s="447"/>
      <c r="I91" s="445"/>
      <c r="J91" s="446"/>
      <c r="K91" s="447"/>
      <c r="L91" s="330"/>
    </row>
    <row r="92" spans="1:12">
      <c r="A92" s="434"/>
      <c r="B92" s="436"/>
      <c r="C92" s="436"/>
      <c r="D92" s="441"/>
      <c r="E92" s="441"/>
      <c r="F92" s="6"/>
      <c r="G92" s="6"/>
      <c r="H92" s="6"/>
      <c r="I92" s="6"/>
      <c r="J92" s="6"/>
      <c r="K92" s="6"/>
      <c r="L92" s="331"/>
    </row>
    <row r="93" spans="1:12">
      <c r="A93" s="434"/>
      <c r="B93" s="436"/>
      <c r="C93" s="436"/>
      <c r="D93" s="441" t="s">
        <v>22</v>
      </c>
      <c r="E93" s="441"/>
      <c r="F93" s="441"/>
      <c r="G93" s="441"/>
      <c r="H93" s="441"/>
      <c r="I93" s="441"/>
      <c r="J93" s="441"/>
      <c r="K93" s="441"/>
      <c r="L93" s="332"/>
    </row>
    <row r="94" spans="1:12">
      <c r="A94" s="434"/>
      <c r="B94" s="436"/>
      <c r="C94" s="436"/>
      <c r="D94" s="441"/>
      <c r="E94" s="441"/>
      <c r="F94" s="81"/>
      <c r="G94" s="81"/>
      <c r="H94" s="81"/>
      <c r="I94" s="81"/>
      <c r="J94" s="81"/>
      <c r="K94" s="81"/>
      <c r="L94" s="331"/>
    </row>
    <row r="95" spans="1:12">
      <c r="A95" s="434"/>
      <c r="B95" s="436"/>
      <c r="C95" s="443" t="s">
        <v>38</v>
      </c>
      <c r="D95" s="443"/>
      <c r="E95" s="443"/>
      <c r="F95" s="110"/>
      <c r="G95" s="110"/>
      <c r="H95" s="110"/>
      <c r="I95" s="110"/>
      <c r="J95" s="110"/>
      <c r="K95" s="110"/>
      <c r="L95" s="112"/>
    </row>
    <row r="96" spans="1:12">
      <c r="A96" s="434"/>
      <c r="B96" s="436"/>
      <c r="C96" s="450" t="s">
        <v>53</v>
      </c>
      <c r="D96" s="441" t="s">
        <v>37</v>
      </c>
      <c r="E96" s="449"/>
      <c r="F96" s="456"/>
      <c r="G96" s="457"/>
      <c r="H96" s="458"/>
      <c r="I96" s="441"/>
      <c r="J96" s="441"/>
      <c r="K96" s="441"/>
      <c r="L96" s="459"/>
    </row>
    <row r="97" spans="1:12">
      <c r="A97" s="434"/>
      <c r="B97" s="436"/>
      <c r="C97" s="436"/>
      <c r="D97" s="441"/>
      <c r="E97" s="440"/>
      <c r="F97" s="81"/>
      <c r="G97" s="81"/>
      <c r="H97" s="81"/>
      <c r="I97" s="81"/>
      <c r="J97" s="81"/>
      <c r="K97" s="81"/>
      <c r="L97" s="460"/>
    </row>
    <row r="98" spans="1:12">
      <c r="A98" s="434"/>
      <c r="B98" s="436"/>
      <c r="C98" s="436"/>
      <c r="D98" s="441" t="s">
        <v>22</v>
      </c>
      <c r="E98" s="449"/>
      <c r="F98" s="441"/>
      <c r="G98" s="441"/>
      <c r="H98" s="441"/>
      <c r="I98" s="441"/>
      <c r="J98" s="441"/>
      <c r="K98" s="441"/>
      <c r="L98" s="330"/>
    </row>
    <row r="99" spans="1:12">
      <c r="A99" s="434"/>
      <c r="B99" s="436"/>
      <c r="C99" s="436"/>
      <c r="D99" s="441"/>
      <c r="E99" s="440"/>
      <c r="F99" s="81"/>
      <c r="G99" s="81"/>
      <c r="H99" s="81"/>
      <c r="I99" s="81"/>
      <c r="J99" s="81"/>
      <c r="K99" s="81"/>
      <c r="L99" s="331"/>
    </row>
    <row r="100" spans="1:12">
      <c r="A100" s="434"/>
      <c r="B100" s="436"/>
      <c r="C100" s="443" t="s">
        <v>39</v>
      </c>
      <c r="D100" s="443"/>
      <c r="E100" s="443"/>
      <c r="F100" s="110"/>
      <c r="G100" s="110"/>
      <c r="H100" s="110"/>
      <c r="I100" s="110"/>
      <c r="J100" s="110"/>
      <c r="K100" s="110"/>
      <c r="L100" s="112"/>
    </row>
    <row r="101" spans="1:12">
      <c r="A101" s="435"/>
      <c r="B101" s="448" t="s">
        <v>40</v>
      </c>
      <c r="C101" s="448"/>
      <c r="D101" s="448"/>
      <c r="E101" s="448"/>
      <c r="F101" s="109"/>
      <c r="G101" s="109"/>
      <c r="H101" s="109"/>
      <c r="I101" s="109"/>
      <c r="J101" s="109"/>
      <c r="K101" s="109"/>
      <c r="L101" s="115"/>
    </row>
    <row r="102" spans="1:12">
      <c r="A102" s="468" t="s">
        <v>23</v>
      </c>
      <c r="B102" s="448"/>
      <c r="C102" s="448"/>
      <c r="D102" s="448"/>
      <c r="E102" s="448"/>
      <c r="F102" s="109"/>
      <c r="G102" s="109"/>
      <c r="H102" s="109"/>
      <c r="I102" s="109"/>
      <c r="J102" s="109"/>
      <c r="K102" s="109"/>
      <c r="L102" s="114"/>
    </row>
    <row r="103" spans="1:12">
      <c r="A103" s="469" t="s">
        <v>115</v>
      </c>
      <c r="B103" s="470"/>
      <c r="C103" s="470"/>
      <c r="D103" s="470"/>
      <c r="E103" s="470"/>
      <c r="F103" s="470"/>
      <c r="G103" s="470"/>
      <c r="H103" s="470"/>
      <c r="I103" s="470"/>
      <c r="J103" s="470"/>
      <c r="K103" s="470"/>
      <c r="L103" s="471"/>
    </row>
    <row r="104" spans="1:12" ht="20.100000000000001" customHeight="1">
      <c r="A104" s="472" t="s">
        <v>24</v>
      </c>
      <c r="B104" s="473"/>
      <c r="C104" s="474" t="s">
        <v>32</v>
      </c>
      <c r="D104" s="470"/>
      <c r="E104" s="470"/>
      <c r="F104" s="470"/>
      <c r="G104" s="475"/>
      <c r="H104" s="474" t="s">
        <v>25</v>
      </c>
      <c r="I104" s="470"/>
      <c r="J104" s="470"/>
      <c r="K104" s="475"/>
      <c r="L104" s="7" t="s">
        <v>26</v>
      </c>
    </row>
    <row r="105" spans="1:12">
      <c r="A105" s="472"/>
      <c r="B105" s="473"/>
      <c r="C105" s="474"/>
      <c r="D105" s="470"/>
      <c r="E105" s="470"/>
      <c r="F105" s="470"/>
      <c r="G105" s="470"/>
      <c r="H105" s="474"/>
      <c r="I105" s="470"/>
      <c r="J105" s="470"/>
      <c r="K105" s="475"/>
      <c r="L105" s="8"/>
    </row>
    <row r="106" spans="1:12">
      <c r="A106" s="477" t="s">
        <v>68</v>
      </c>
      <c r="B106" s="478"/>
      <c r="C106" s="474" t="s">
        <v>94</v>
      </c>
      <c r="D106" s="470"/>
      <c r="E106" s="470"/>
      <c r="F106" s="470"/>
      <c r="G106" s="475"/>
      <c r="H106" s="470"/>
      <c r="I106" s="470"/>
      <c r="J106" s="470"/>
      <c r="K106" s="475"/>
      <c r="L106" s="7" t="s">
        <v>95</v>
      </c>
    </row>
    <row r="107" spans="1:12">
      <c r="A107" s="479"/>
      <c r="B107" s="480"/>
      <c r="C107" s="474"/>
      <c r="D107" s="470"/>
      <c r="E107" s="470"/>
      <c r="F107" s="470"/>
      <c r="G107" s="475"/>
      <c r="H107" s="470"/>
      <c r="I107" s="470"/>
      <c r="J107" s="470"/>
      <c r="K107" s="475"/>
      <c r="L107" s="7"/>
    </row>
    <row r="108" spans="1:12" ht="24.75" customHeight="1">
      <c r="A108" s="461" t="s">
        <v>27</v>
      </c>
      <c r="B108" s="462"/>
      <c r="C108" s="465" t="s">
        <v>98</v>
      </c>
      <c r="D108" s="465"/>
      <c r="E108" s="466"/>
      <c r="F108" s="467" t="s">
        <v>69</v>
      </c>
      <c r="G108" s="467"/>
      <c r="H108" s="467" t="s">
        <v>41</v>
      </c>
      <c r="I108" s="467"/>
      <c r="J108" s="467" t="s">
        <v>35</v>
      </c>
      <c r="K108" s="467"/>
      <c r="L108" s="9" t="s">
        <v>97</v>
      </c>
    </row>
    <row r="109" spans="1:12" ht="17.25" thickBot="1">
      <c r="A109" s="463"/>
      <c r="B109" s="464"/>
      <c r="C109" s="481"/>
      <c r="D109" s="481"/>
      <c r="E109" s="482"/>
      <c r="F109" s="483"/>
      <c r="G109" s="483"/>
      <c r="H109" s="483"/>
      <c r="I109" s="483"/>
      <c r="J109" s="483"/>
      <c r="K109" s="483"/>
      <c r="L109" s="10"/>
    </row>
    <row r="111" spans="1:12">
      <c r="A111" s="55" t="s">
        <v>55</v>
      </c>
    </row>
  </sheetData>
  <mergeCells count="269">
    <mergeCell ref="C100:E100"/>
    <mergeCell ref="B101:E101"/>
    <mergeCell ref="L96:L97"/>
    <mergeCell ref="D98:D99"/>
    <mergeCell ref="E98:E99"/>
    <mergeCell ref="F98:H98"/>
    <mergeCell ref="I98:K98"/>
    <mergeCell ref="L98:L99"/>
    <mergeCell ref="C95:E95"/>
    <mergeCell ref="C96:C99"/>
    <mergeCell ref="D96:D97"/>
    <mergeCell ref="E96:E97"/>
    <mergeCell ref="F96:H96"/>
    <mergeCell ref="I96:K96"/>
    <mergeCell ref="I91:K91"/>
    <mergeCell ref="L91:L92"/>
    <mergeCell ref="D93:D94"/>
    <mergeCell ref="E93:E94"/>
    <mergeCell ref="F93:H93"/>
    <mergeCell ref="I93:K93"/>
    <mergeCell ref="L93:L94"/>
    <mergeCell ref="F86:H86"/>
    <mergeCell ref="I86:K86"/>
    <mergeCell ref="L86:L87"/>
    <mergeCell ref="D88:D89"/>
    <mergeCell ref="E88:E89"/>
    <mergeCell ref="F88:H88"/>
    <mergeCell ref="I88:K88"/>
    <mergeCell ref="L88:L89"/>
    <mergeCell ref="C109:E109"/>
    <mergeCell ref="F109:G109"/>
    <mergeCell ref="H109:I109"/>
    <mergeCell ref="J109:K109"/>
    <mergeCell ref="L75:L76"/>
    <mergeCell ref="D77:D78"/>
    <mergeCell ref="E77:E78"/>
    <mergeCell ref="F77:H77"/>
    <mergeCell ref="I77:K77"/>
    <mergeCell ref="L77:L78"/>
    <mergeCell ref="C75:C78"/>
    <mergeCell ref="D75:D76"/>
    <mergeCell ref="E75:E76"/>
    <mergeCell ref="F75:H75"/>
    <mergeCell ref="I75:K75"/>
    <mergeCell ref="L80:L81"/>
    <mergeCell ref="D82:D83"/>
    <mergeCell ref="E82:E83"/>
    <mergeCell ref="F82:H82"/>
    <mergeCell ref="I82:K82"/>
    <mergeCell ref="L82:L83"/>
    <mergeCell ref="C79:E79"/>
    <mergeCell ref="C80:C83"/>
    <mergeCell ref="D80:D81"/>
    <mergeCell ref="H106:K106"/>
    <mergeCell ref="C107:G107"/>
    <mergeCell ref="H107:K107"/>
    <mergeCell ref="L70:L71"/>
    <mergeCell ref="D72:D73"/>
    <mergeCell ref="E72:E73"/>
    <mergeCell ref="F72:H72"/>
    <mergeCell ref="I72:K72"/>
    <mergeCell ref="L72:L73"/>
    <mergeCell ref="C74:E74"/>
    <mergeCell ref="E80:E81"/>
    <mergeCell ref="F80:H80"/>
    <mergeCell ref="I80:K80"/>
    <mergeCell ref="C84:E84"/>
    <mergeCell ref="B85:E85"/>
    <mergeCell ref="B86:B100"/>
    <mergeCell ref="C86:C89"/>
    <mergeCell ref="D86:D87"/>
    <mergeCell ref="E86:E87"/>
    <mergeCell ref="C90:E90"/>
    <mergeCell ref="C91:C94"/>
    <mergeCell ref="D91:D92"/>
    <mergeCell ref="E91:E92"/>
    <mergeCell ref="F91:H91"/>
    <mergeCell ref="A108:B109"/>
    <mergeCell ref="C108:E108"/>
    <mergeCell ref="F108:G108"/>
    <mergeCell ref="H108:I108"/>
    <mergeCell ref="J108:K108"/>
    <mergeCell ref="C68:E68"/>
    <mergeCell ref="B69:E69"/>
    <mergeCell ref="A102:E102"/>
    <mergeCell ref="A103:L103"/>
    <mergeCell ref="A104:B105"/>
    <mergeCell ref="C104:G104"/>
    <mergeCell ref="H104:K104"/>
    <mergeCell ref="C105:G105"/>
    <mergeCell ref="H105:K105"/>
    <mergeCell ref="I70:K70"/>
    <mergeCell ref="A38:A69"/>
    <mergeCell ref="A70:A101"/>
    <mergeCell ref="B70:B84"/>
    <mergeCell ref="C70:C73"/>
    <mergeCell ref="D70:D71"/>
    <mergeCell ref="E70:E71"/>
    <mergeCell ref="F70:H70"/>
    <mergeCell ref="A106:B107"/>
    <mergeCell ref="C106:G106"/>
    <mergeCell ref="L64:L65"/>
    <mergeCell ref="D66:D67"/>
    <mergeCell ref="E66:E67"/>
    <mergeCell ref="F66:H66"/>
    <mergeCell ref="I66:K66"/>
    <mergeCell ref="L66:L67"/>
    <mergeCell ref="C63:E63"/>
    <mergeCell ref="C64:C67"/>
    <mergeCell ref="D64:D65"/>
    <mergeCell ref="E64:E65"/>
    <mergeCell ref="F64:H64"/>
    <mergeCell ref="I64:K64"/>
    <mergeCell ref="F59:H59"/>
    <mergeCell ref="I59:K59"/>
    <mergeCell ref="L59:L60"/>
    <mergeCell ref="D61:D62"/>
    <mergeCell ref="E61:E62"/>
    <mergeCell ref="F61:H61"/>
    <mergeCell ref="I61:K61"/>
    <mergeCell ref="L61:L62"/>
    <mergeCell ref="F54:H54"/>
    <mergeCell ref="I54:K54"/>
    <mergeCell ref="L54:L55"/>
    <mergeCell ref="D56:D57"/>
    <mergeCell ref="E56:E57"/>
    <mergeCell ref="F56:H56"/>
    <mergeCell ref="I56:K56"/>
    <mergeCell ref="L56:L57"/>
    <mergeCell ref="C52:E52"/>
    <mergeCell ref="B53:E53"/>
    <mergeCell ref="B54:B68"/>
    <mergeCell ref="C54:C57"/>
    <mergeCell ref="D54:D55"/>
    <mergeCell ref="E54:E55"/>
    <mergeCell ref="C58:E58"/>
    <mergeCell ref="C59:C62"/>
    <mergeCell ref="D59:D60"/>
    <mergeCell ref="E59:E60"/>
    <mergeCell ref="I45:K45"/>
    <mergeCell ref="L45:L46"/>
    <mergeCell ref="L48:L49"/>
    <mergeCell ref="D50:D51"/>
    <mergeCell ref="E50:E51"/>
    <mergeCell ref="F50:H50"/>
    <mergeCell ref="I50:K50"/>
    <mergeCell ref="L50:L51"/>
    <mergeCell ref="C47:E47"/>
    <mergeCell ref="C48:C51"/>
    <mergeCell ref="D48:D49"/>
    <mergeCell ref="E48:E49"/>
    <mergeCell ref="F48:H48"/>
    <mergeCell ref="I48:K48"/>
    <mergeCell ref="F38:H38"/>
    <mergeCell ref="I38:K38"/>
    <mergeCell ref="L38:L39"/>
    <mergeCell ref="D40:D41"/>
    <mergeCell ref="E40:E41"/>
    <mergeCell ref="F40:H40"/>
    <mergeCell ref="I40:K40"/>
    <mergeCell ref="L40:L41"/>
    <mergeCell ref="C36:E36"/>
    <mergeCell ref="B37:E37"/>
    <mergeCell ref="B38:B52"/>
    <mergeCell ref="C38:C41"/>
    <mergeCell ref="D38:D39"/>
    <mergeCell ref="E38:E39"/>
    <mergeCell ref="C42:E42"/>
    <mergeCell ref="C43:C46"/>
    <mergeCell ref="D43:D44"/>
    <mergeCell ref="E43:E44"/>
    <mergeCell ref="F43:H43"/>
    <mergeCell ref="I43:K43"/>
    <mergeCell ref="L43:L44"/>
    <mergeCell ref="D45:D46"/>
    <mergeCell ref="E45:E46"/>
    <mergeCell ref="F45:H45"/>
    <mergeCell ref="L32:L33"/>
    <mergeCell ref="D34:D35"/>
    <mergeCell ref="E34:E35"/>
    <mergeCell ref="F34:H34"/>
    <mergeCell ref="I34:K34"/>
    <mergeCell ref="L34:L35"/>
    <mergeCell ref="C31:E31"/>
    <mergeCell ref="C32:C35"/>
    <mergeCell ref="D32:D33"/>
    <mergeCell ref="E32:E33"/>
    <mergeCell ref="F32:H32"/>
    <mergeCell ref="I32:K32"/>
    <mergeCell ref="I27:K27"/>
    <mergeCell ref="L27:L28"/>
    <mergeCell ref="D29:D30"/>
    <mergeCell ref="E29:E30"/>
    <mergeCell ref="F29:H29"/>
    <mergeCell ref="I29:K29"/>
    <mergeCell ref="L29:L30"/>
    <mergeCell ref="F22:H22"/>
    <mergeCell ref="I22:K22"/>
    <mergeCell ref="L22:L23"/>
    <mergeCell ref="D24:D25"/>
    <mergeCell ref="E24:E25"/>
    <mergeCell ref="F24:H24"/>
    <mergeCell ref="I24:K24"/>
    <mergeCell ref="L24:L25"/>
    <mergeCell ref="L16:L17"/>
    <mergeCell ref="D18:D19"/>
    <mergeCell ref="E18:E19"/>
    <mergeCell ref="F18:H18"/>
    <mergeCell ref="I18:K18"/>
    <mergeCell ref="L18:L19"/>
    <mergeCell ref="C15:E15"/>
    <mergeCell ref="C16:C19"/>
    <mergeCell ref="D16:D17"/>
    <mergeCell ref="E16:E17"/>
    <mergeCell ref="F16:H16"/>
    <mergeCell ref="I16:K16"/>
    <mergeCell ref="I11:K11"/>
    <mergeCell ref="L11:L12"/>
    <mergeCell ref="D13:D14"/>
    <mergeCell ref="E13:E14"/>
    <mergeCell ref="F13:H13"/>
    <mergeCell ref="I13:K13"/>
    <mergeCell ref="L13:L14"/>
    <mergeCell ref="I6:K6"/>
    <mergeCell ref="L6:L7"/>
    <mergeCell ref="D8:D9"/>
    <mergeCell ref="E8:E9"/>
    <mergeCell ref="F8:H8"/>
    <mergeCell ref="I8:K8"/>
    <mergeCell ref="L8:L9"/>
    <mergeCell ref="A6:A37"/>
    <mergeCell ref="B6:B20"/>
    <mergeCell ref="C6:C9"/>
    <mergeCell ref="D6:D7"/>
    <mergeCell ref="E6:E7"/>
    <mergeCell ref="F6:H6"/>
    <mergeCell ref="C10:E10"/>
    <mergeCell ref="C11:C14"/>
    <mergeCell ref="D11:D12"/>
    <mergeCell ref="E11:E12"/>
    <mergeCell ref="F11:H11"/>
    <mergeCell ref="C20:E20"/>
    <mergeCell ref="B21:E21"/>
    <mergeCell ref="B22:B36"/>
    <mergeCell ref="C22:C25"/>
    <mergeCell ref="D22:D23"/>
    <mergeCell ref="E22:E23"/>
    <mergeCell ref="C26:E26"/>
    <mergeCell ref="C27:C30"/>
    <mergeCell ref="D27:D28"/>
    <mergeCell ref="E27:E28"/>
    <mergeCell ref="F27:H27"/>
    <mergeCell ref="U1:AA1"/>
    <mergeCell ref="A2:A5"/>
    <mergeCell ref="B2:B5"/>
    <mergeCell ref="C2:C5"/>
    <mergeCell ref="D2:D5"/>
    <mergeCell ref="E2:E5"/>
    <mergeCell ref="F2:H2"/>
    <mergeCell ref="I2:K2"/>
    <mergeCell ref="L2:L5"/>
    <mergeCell ref="F3:H3"/>
    <mergeCell ref="I3:K3"/>
    <mergeCell ref="F4:F5"/>
    <mergeCell ref="G4:H4"/>
    <mergeCell ref="I4:I5"/>
    <mergeCell ref="J4:K4"/>
    <mergeCell ref="H1:K1"/>
    <mergeCell ref="N1:S1"/>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2018~2020학년도 신구교과목대비표(3년제)</oddHeader>
  </headerFooter>
  <rowBreaks count="1" manualBreakCount="1">
    <brk id="3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zoomScale="85" zoomScaleNormal="85" zoomScaleSheetLayoutView="100" workbookViewId="0">
      <selection activeCell="D7" sqref="D7"/>
    </sheetView>
  </sheetViews>
  <sheetFormatPr defaultColWidth="8.88671875" defaultRowHeight="17.100000000000001" customHeight="1"/>
  <cols>
    <col min="1" max="1" width="7.44140625" style="1" customWidth="1"/>
    <col min="2" max="2" width="4" style="1" bestFit="1" customWidth="1"/>
    <col min="3" max="3" width="8.77734375" style="1" customWidth="1"/>
    <col min="4" max="4" width="24.77734375" style="1" customWidth="1"/>
    <col min="5" max="5" width="10.77734375" style="1" customWidth="1"/>
    <col min="6" max="7" width="5.77734375" style="1" customWidth="1"/>
    <col min="8" max="28" width="4.21875" style="1" customWidth="1"/>
    <col min="29" max="16384" width="8.88671875" style="1"/>
  </cols>
  <sheetData>
    <row r="1" spans="1:28" s="2" customFormat="1" ht="16.5" customHeight="1" thickBot="1">
      <c r="A1" s="285" t="s">
        <v>85</v>
      </c>
      <c r="B1" s="285"/>
      <c r="C1" s="285"/>
      <c r="D1" s="285"/>
      <c r="E1" s="285"/>
      <c r="F1" s="285"/>
      <c r="G1" s="285"/>
      <c r="H1" s="286" t="s">
        <v>87</v>
      </c>
      <c r="I1" s="286"/>
      <c r="J1" s="286"/>
      <c r="K1" s="286"/>
      <c r="L1" s="286"/>
      <c r="M1" s="286"/>
      <c r="N1" s="286"/>
      <c r="O1" s="286"/>
      <c r="P1" s="286"/>
      <c r="Q1" s="272" t="s">
        <v>117</v>
      </c>
      <c r="R1" s="272"/>
      <c r="S1" s="272"/>
      <c r="T1" s="272"/>
      <c r="U1" s="272"/>
      <c r="V1" s="272"/>
      <c r="W1" s="272"/>
      <c r="X1" s="272"/>
      <c r="Y1" s="272"/>
      <c r="Z1" s="272"/>
      <c r="AA1" s="272"/>
      <c r="AB1" s="272"/>
    </row>
    <row r="2" spans="1:28" ht="16.5" customHeight="1">
      <c r="A2" s="275" t="s">
        <v>0</v>
      </c>
      <c r="B2" s="273"/>
      <c r="C2" s="273" t="s">
        <v>12</v>
      </c>
      <c r="D2" s="273" t="s">
        <v>56</v>
      </c>
      <c r="E2" s="418" t="s">
        <v>61</v>
      </c>
      <c r="F2" s="273" t="s">
        <v>59</v>
      </c>
      <c r="G2" s="279" t="s">
        <v>60</v>
      </c>
      <c r="H2" s="275" t="s">
        <v>1</v>
      </c>
      <c r="I2" s="273"/>
      <c r="J2" s="273"/>
      <c r="K2" s="273"/>
      <c r="L2" s="273"/>
      <c r="M2" s="276"/>
      <c r="N2" s="275" t="s">
        <v>2</v>
      </c>
      <c r="O2" s="278"/>
      <c r="P2" s="273"/>
      <c r="Q2" s="273"/>
      <c r="R2" s="273"/>
      <c r="S2" s="276"/>
      <c r="T2" s="275" t="s">
        <v>67</v>
      </c>
      <c r="U2" s="278"/>
      <c r="V2" s="273"/>
      <c r="W2" s="273"/>
      <c r="X2" s="273"/>
      <c r="Y2" s="276"/>
      <c r="Z2" s="275" t="s">
        <v>3</v>
      </c>
      <c r="AA2" s="273"/>
      <c r="AB2" s="276"/>
    </row>
    <row r="3" spans="1:28" ht="16.5" customHeight="1">
      <c r="A3" s="280"/>
      <c r="B3" s="274"/>
      <c r="C3" s="274"/>
      <c r="D3" s="274"/>
      <c r="E3" s="419"/>
      <c r="F3" s="274"/>
      <c r="G3" s="284"/>
      <c r="H3" s="280" t="s">
        <v>4</v>
      </c>
      <c r="I3" s="274"/>
      <c r="J3" s="274"/>
      <c r="K3" s="274" t="s">
        <v>5</v>
      </c>
      <c r="L3" s="274"/>
      <c r="M3" s="281"/>
      <c r="N3" s="280" t="s">
        <v>4</v>
      </c>
      <c r="O3" s="283"/>
      <c r="P3" s="274"/>
      <c r="Q3" s="274" t="s">
        <v>5</v>
      </c>
      <c r="R3" s="274"/>
      <c r="S3" s="281"/>
      <c r="T3" s="280" t="s">
        <v>4</v>
      </c>
      <c r="U3" s="283"/>
      <c r="V3" s="274"/>
      <c r="W3" s="274" t="s">
        <v>5</v>
      </c>
      <c r="X3" s="274"/>
      <c r="Y3" s="281"/>
      <c r="Z3" s="280"/>
      <c r="AA3" s="274"/>
      <c r="AB3" s="281"/>
    </row>
    <row r="4" spans="1:28" ht="16.5" customHeight="1">
      <c r="A4" s="280"/>
      <c r="B4" s="274"/>
      <c r="C4" s="274"/>
      <c r="D4" s="274"/>
      <c r="E4" s="420"/>
      <c r="F4" s="274"/>
      <c r="G4" s="284"/>
      <c r="H4" s="72" t="s">
        <v>6</v>
      </c>
      <c r="I4" s="70" t="s">
        <v>7</v>
      </c>
      <c r="J4" s="70" t="s">
        <v>8</v>
      </c>
      <c r="K4" s="70" t="s">
        <v>6</v>
      </c>
      <c r="L4" s="70" t="s">
        <v>7</v>
      </c>
      <c r="M4" s="80" t="s">
        <v>8</v>
      </c>
      <c r="N4" s="72" t="s">
        <v>6</v>
      </c>
      <c r="O4" s="70" t="s">
        <v>7</v>
      </c>
      <c r="P4" s="70" t="s">
        <v>8</v>
      </c>
      <c r="Q4" s="70" t="s">
        <v>6</v>
      </c>
      <c r="R4" s="70" t="s">
        <v>7</v>
      </c>
      <c r="S4" s="80" t="s">
        <v>8</v>
      </c>
      <c r="T4" s="72" t="s">
        <v>6</v>
      </c>
      <c r="U4" s="70" t="s">
        <v>7</v>
      </c>
      <c r="V4" s="70" t="s">
        <v>8</v>
      </c>
      <c r="W4" s="70" t="s">
        <v>6</v>
      </c>
      <c r="X4" s="70" t="s">
        <v>7</v>
      </c>
      <c r="Y4" s="80" t="s">
        <v>8</v>
      </c>
      <c r="Z4" s="72" t="s">
        <v>6</v>
      </c>
      <c r="AA4" s="70" t="s">
        <v>7</v>
      </c>
      <c r="AB4" s="80" t="s">
        <v>8</v>
      </c>
    </row>
    <row r="5" spans="1:28" ht="16.5" customHeight="1">
      <c r="A5" s="403"/>
      <c r="B5" s="484" t="s">
        <v>10</v>
      </c>
      <c r="C5" s="12"/>
      <c r="D5" s="133" t="s">
        <v>118</v>
      </c>
      <c r="E5" s="134" t="s">
        <v>119</v>
      </c>
      <c r="F5" s="13" t="s">
        <v>70</v>
      </c>
      <c r="G5" s="14" t="s">
        <v>70</v>
      </c>
      <c r="H5" s="137">
        <v>2</v>
      </c>
      <c r="I5" s="136">
        <v>2</v>
      </c>
      <c r="J5" s="136">
        <v>0</v>
      </c>
      <c r="K5" s="14"/>
      <c r="L5" s="14"/>
      <c r="M5" s="19"/>
      <c r="N5" s="16"/>
      <c r="O5" s="14"/>
      <c r="P5" s="14"/>
      <c r="Q5" s="14"/>
      <c r="R5" s="14"/>
      <c r="S5" s="19"/>
      <c r="T5" s="15"/>
      <c r="U5" s="14"/>
      <c r="V5" s="14"/>
      <c r="W5" s="14"/>
      <c r="X5" s="14"/>
      <c r="Y5" s="19"/>
      <c r="Z5" s="71">
        <f t="shared" ref="Z5:AB43" si="0">SUM(H5,K5,N5,Q5,T5,W5)</f>
        <v>2</v>
      </c>
      <c r="AA5" s="73">
        <f t="shared" si="0"/>
        <v>2</v>
      </c>
      <c r="AB5" s="17">
        <f t="shared" si="0"/>
        <v>0</v>
      </c>
    </row>
    <row r="6" spans="1:28" ht="16.5" customHeight="1">
      <c r="A6" s="403"/>
      <c r="B6" s="485"/>
      <c r="C6" s="12"/>
      <c r="D6" s="133" t="s">
        <v>118</v>
      </c>
      <c r="E6" s="134" t="s">
        <v>119</v>
      </c>
      <c r="F6" s="13" t="s">
        <v>140</v>
      </c>
      <c r="G6" s="14" t="s">
        <v>140</v>
      </c>
      <c r="H6" s="137"/>
      <c r="I6" s="136"/>
      <c r="J6" s="136"/>
      <c r="K6" s="136">
        <v>2</v>
      </c>
      <c r="L6" s="136">
        <v>2</v>
      </c>
      <c r="M6" s="138">
        <v>0</v>
      </c>
      <c r="N6" s="16"/>
      <c r="O6" s="14"/>
      <c r="P6" s="14"/>
      <c r="Q6" s="14"/>
      <c r="R6" s="14"/>
      <c r="S6" s="19"/>
      <c r="T6" s="15"/>
      <c r="U6" s="14"/>
      <c r="V6" s="14"/>
      <c r="W6" s="14"/>
      <c r="X6" s="14"/>
      <c r="Y6" s="19"/>
      <c r="Z6" s="194">
        <f t="shared" ref="Z6:Z9" si="1">SUM(H6,K6,N6,Q6,T6,W6)</f>
        <v>2</v>
      </c>
      <c r="AA6" s="195">
        <f t="shared" ref="AA6:AA9" si="2">SUM(I6,L6,O6,R6,U6,X6)</f>
        <v>2</v>
      </c>
      <c r="AB6" s="17">
        <f t="shared" ref="AB6:AB9" si="3">SUM(J6,M6,P6,S6,V6,Y6)</f>
        <v>0</v>
      </c>
    </row>
    <row r="7" spans="1:28" ht="16.5" customHeight="1">
      <c r="A7" s="403"/>
      <c r="B7" s="485"/>
      <c r="C7" s="12"/>
      <c r="D7" s="133" t="s">
        <v>120</v>
      </c>
      <c r="E7" s="134" t="s">
        <v>121</v>
      </c>
      <c r="F7" s="13"/>
      <c r="G7" s="14"/>
      <c r="H7" s="137">
        <v>1</v>
      </c>
      <c r="I7" s="136">
        <v>1</v>
      </c>
      <c r="J7" s="136">
        <v>0</v>
      </c>
      <c r="K7" s="136"/>
      <c r="L7" s="136"/>
      <c r="M7" s="138"/>
      <c r="N7" s="16"/>
      <c r="O7" s="14"/>
      <c r="P7" s="14"/>
      <c r="Q7" s="14"/>
      <c r="R7" s="14"/>
      <c r="S7" s="19"/>
      <c r="T7" s="15"/>
      <c r="U7" s="14"/>
      <c r="V7" s="14"/>
      <c r="W7" s="14"/>
      <c r="X7" s="14"/>
      <c r="Y7" s="19"/>
      <c r="Z7" s="194">
        <f t="shared" si="1"/>
        <v>1</v>
      </c>
      <c r="AA7" s="195">
        <f t="shared" si="2"/>
        <v>1</v>
      </c>
      <c r="AB7" s="17">
        <f t="shared" si="3"/>
        <v>0</v>
      </c>
    </row>
    <row r="8" spans="1:28" ht="16.5" customHeight="1">
      <c r="A8" s="415"/>
      <c r="B8" s="485"/>
      <c r="C8" s="84"/>
      <c r="D8" s="157" t="s">
        <v>122</v>
      </c>
      <c r="E8" s="191" t="s">
        <v>131</v>
      </c>
      <c r="F8" s="192"/>
      <c r="G8" s="153"/>
      <c r="H8" s="154">
        <v>2</v>
      </c>
      <c r="I8" s="153">
        <v>2</v>
      </c>
      <c r="J8" s="153">
        <v>0</v>
      </c>
      <c r="K8" s="153"/>
      <c r="L8" s="153"/>
      <c r="M8" s="155"/>
      <c r="N8" s="156"/>
      <c r="O8" s="153"/>
      <c r="P8" s="153"/>
      <c r="Q8" s="153"/>
      <c r="R8" s="153"/>
      <c r="S8" s="155"/>
      <c r="T8" s="149"/>
      <c r="U8" s="148"/>
      <c r="V8" s="148"/>
      <c r="W8" s="148"/>
      <c r="X8" s="148"/>
      <c r="Y8" s="150"/>
      <c r="Z8" s="194">
        <f t="shared" si="1"/>
        <v>2</v>
      </c>
      <c r="AA8" s="195">
        <f t="shared" si="2"/>
        <v>2</v>
      </c>
      <c r="AB8" s="17">
        <f t="shared" si="3"/>
        <v>0</v>
      </c>
    </row>
    <row r="9" spans="1:28" ht="16.5" customHeight="1">
      <c r="A9" s="415"/>
      <c r="B9" s="485"/>
      <c r="C9" s="84"/>
      <c r="D9" s="157" t="s">
        <v>122</v>
      </c>
      <c r="E9" s="191" t="s">
        <v>132</v>
      </c>
      <c r="F9" s="192"/>
      <c r="G9" s="153"/>
      <c r="H9" s="154">
        <v>2</v>
      </c>
      <c r="I9" s="153">
        <v>2</v>
      </c>
      <c r="J9" s="153">
        <v>0</v>
      </c>
      <c r="K9" s="153"/>
      <c r="L9" s="153"/>
      <c r="M9" s="155"/>
      <c r="N9" s="156"/>
      <c r="O9" s="153"/>
      <c r="P9" s="153"/>
      <c r="Q9" s="153"/>
      <c r="R9" s="153"/>
      <c r="S9" s="155"/>
      <c r="T9" s="149"/>
      <c r="U9" s="148"/>
      <c r="V9" s="148"/>
      <c r="W9" s="148"/>
      <c r="X9" s="148"/>
      <c r="Y9" s="150"/>
      <c r="Z9" s="194">
        <f t="shared" si="1"/>
        <v>2</v>
      </c>
      <c r="AA9" s="195">
        <f t="shared" si="2"/>
        <v>2</v>
      </c>
      <c r="AB9" s="17">
        <f t="shared" si="3"/>
        <v>0</v>
      </c>
    </row>
    <row r="10" spans="1:28" ht="16.5" customHeight="1">
      <c r="A10" s="415"/>
      <c r="B10" s="485"/>
      <c r="C10" s="84"/>
      <c r="D10" s="157" t="s">
        <v>122</v>
      </c>
      <c r="E10" s="191" t="s">
        <v>132</v>
      </c>
      <c r="F10" s="192"/>
      <c r="G10" s="153"/>
      <c r="H10" s="154"/>
      <c r="I10" s="153"/>
      <c r="J10" s="153"/>
      <c r="K10" s="153">
        <v>2</v>
      </c>
      <c r="L10" s="153">
        <v>2</v>
      </c>
      <c r="M10" s="155">
        <v>0</v>
      </c>
      <c r="N10" s="156"/>
      <c r="O10" s="153"/>
      <c r="P10" s="153"/>
      <c r="Q10" s="153"/>
      <c r="R10" s="153"/>
      <c r="S10" s="155"/>
      <c r="T10" s="149"/>
      <c r="U10" s="148"/>
      <c r="V10" s="148"/>
      <c r="W10" s="148"/>
      <c r="X10" s="148"/>
      <c r="Y10" s="150"/>
      <c r="Z10" s="189">
        <f t="shared" ref="Z10:Z11" si="4">SUM(H10,K10,N10,Q10,T10,W10)</f>
        <v>2</v>
      </c>
      <c r="AA10" s="190">
        <f t="shared" ref="AA10:AA11" si="5">SUM(I10,L10,O10,R10,U10,X10)</f>
        <v>2</v>
      </c>
      <c r="AB10" s="17">
        <f t="shared" ref="AB10:AB11" si="6">SUM(J10,M10,P10,S10,V10,Y10)</f>
        <v>0</v>
      </c>
    </row>
    <row r="11" spans="1:28" ht="16.5" customHeight="1">
      <c r="A11" s="415"/>
      <c r="B11" s="485"/>
      <c r="C11" s="84"/>
      <c r="D11" s="157" t="s">
        <v>122</v>
      </c>
      <c r="E11" s="191" t="s">
        <v>123</v>
      </c>
      <c r="F11" s="192"/>
      <c r="G11" s="153"/>
      <c r="H11" s="154"/>
      <c r="I11" s="153"/>
      <c r="J11" s="153"/>
      <c r="K11" s="153">
        <v>2</v>
      </c>
      <c r="L11" s="153">
        <v>2</v>
      </c>
      <c r="M11" s="155">
        <v>0</v>
      </c>
      <c r="N11" s="156"/>
      <c r="O11" s="153"/>
      <c r="P11" s="153"/>
      <c r="Q11" s="153"/>
      <c r="R11" s="153"/>
      <c r="S11" s="155"/>
      <c r="T11" s="149"/>
      <c r="U11" s="148"/>
      <c r="V11" s="148"/>
      <c r="W11" s="148"/>
      <c r="X11" s="148"/>
      <c r="Y11" s="150"/>
      <c r="Z11" s="189">
        <f t="shared" si="4"/>
        <v>2</v>
      </c>
      <c r="AA11" s="190">
        <f t="shared" si="5"/>
        <v>2</v>
      </c>
      <c r="AB11" s="17">
        <f t="shared" si="6"/>
        <v>0</v>
      </c>
    </row>
    <row r="12" spans="1:28" ht="16.5" customHeight="1">
      <c r="A12" s="415"/>
      <c r="B12" s="485"/>
      <c r="C12" s="84"/>
      <c r="D12" s="193" t="s">
        <v>122</v>
      </c>
      <c r="E12" s="191" t="s">
        <v>123</v>
      </c>
      <c r="F12" s="192"/>
      <c r="G12" s="153"/>
      <c r="H12" s="154"/>
      <c r="I12" s="153"/>
      <c r="J12" s="153"/>
      <c r="K12" s="153"/>
      <c r="L12" s="153"/>
      <c r="M12" s="155"/>
      <c r="N12" s="156">
        <v>2</v>
      </c>
      <c r="O12" s="153">
        <v>2</v>
      </c>
      <c r="P12" s="153">
        <v>0</v>
      </c>
      <c r="Q12" s="153"/>
      <c r="R12" s="153"/>
      <c r="S12" s="155"/>
      <c r="T12" s="149"/>
      <c r="U12" s="148"/>
      <c r="V12" s="148"/>
      <c r="W12" s="148"/>
      <c r="X12" s="148"/>
      <c r="Y12" s="150"/>
      <c r="Z12" s="71">
        <f t="shared" si="0"/>
        <v>2</v>
      </c>
      <c r="AA12" s="73">
        <f t="shared" si="0"/>
        <v>2</v>
      </c>
      <c r="AB12" s="17">
        <f t="shared" si="0"/>
        <v>0</v>
      </c>
    </row>
    <row r="13" spans="1:28" ht="16.5" customHeight="1">
      <c r="A13" s="415"/>
      <c r="B13" s="486"/>
      <c r="C13" s="84"/>
      <c r="D13" s="193" t="s">
        <v>122</v>
      </c>
      <c r="E13" s="191" t="s">
        <v>123</v>
      </c>
      <c r="F13" s="192"/>
      <c r="G13" s="153"/>
      <c r="H13" s="154"/>
      <c r="I13" s="153"/>
      <c r="J13" s="153"/>
      <c r="K13" s="153"/>
      <c r="L13" s="153"/>
      <c r="M13" s="155"/>
      <c r="N13" s="156"/>
      <c r="O13" s="153"/>
      <c r="P13" s="153"/>
      <c r="Q13" s="153">
        <v>2</v>
      </c>
      <c r="R13" s="153">
        <v>2</v>
      </c>
      <c r="S13" s="155">
        <v>0</v>
      </c>
      <c r="T13" s="154"/>
      <c r="U13" s="153"/>
      <c r="V13" s="153"/>
      <c r="W13" s="153"/>
      <c r="X13" s="153"/>
      <c r="Y13" s="155"/>
      <c r="Z13" s="142">
        <f t="shared" ref="Z13" si="7">SUM(H13,K13,N13,Q13,T13,W13)</f>
        <v>2</v>
      </c>
      <c r="AA13" s="143">
        <f t="shared" ref="AA13" si="8">SUM(I13,L13,O13,R13,U13,X13)</f>
        <v>2</v>
      </c>
      <c r="AB13" s="139">
        <f t="shared" ref="AB13" si="9">SUM(J13,M13,P13,S13,V13,Y13)</f>
        <v>0</v>
      </c>
    </row>
    <row r="14" spans="1:28" ht="16.5" customHeight="1" thickBot="1">
      <c r="A14" s="404"/>
      <c r="B14" s="75" t="s">
        <v>43</v>
      </c>
      <c r="C14" s="20"/>
      <c r="D14" s="20"/>
      <c r="E14" s="20"/>
      <c r="F14" s="75"/>
      <c r="G14" s="88"/>
      <c r="H14" s="97">
        <f>SUM(H5:H13)</f>
        <v>7</v>
      </c>
      <c r="I14" s="75">
        <f t="shared" ref="I14:M14" si="10">SUM(I5:I13)</f>
        <v>7</v>
      </c>
      <c r="J14" s="75">
        <f t="shared" si="10"/>
        <v>0</v>
      </c>
      <c r="K14" s="75">
        <f t="shared" si="10"/>
        <v>6</v>
      </c>
      <c r="L14" s="75">
        <f t="shared" si="10"/>
        <v>6</v>
      </c>
      <c r="M14" s="22">
        <f t="shared" si="10"/>
        <v>0</v>
      </c>
      <c r="N14" s="74">
        <f>SUM(N5:N13)</f>
        <v>2</v>
      </c>
      <c r="O14" s="75">
        <f t="shared" ref="O14:S14" si="11">SUM(O5:O13)</f>
        <v>2</v>
      </c>
      <c r="P14" s="75">
        <f t="shared" si="11"/>
        <v>0</v>
      </c>
      <c r="Q14" s="75">
        <f t="shared" si="11"/>
        <v>2</v>
      </c>
      <c r="R14" s="75">
        <f t="shared" si="11"/>
        <v>2</v>
      </c>
      <c r="S14" s="22">
        <f t="shared" si="11"/>
        <v>0</v>
      </c>
      <c r="T14" s="74">
        <f t="shared" ref="T14" si="12">SUM(T5:T13)</f>
        <v>0</v>
      </c>
      <c r="U14" s="75">
        <f t="shared" ref="U14" si="13">SUM(U5:U13)</f>
        <v>0</v>
      </c>
      <c r="V14" s="75">
        <f t="shared" ref="V14" si="14">SUM(V5:V13)</f>
        <v>0</v>
      </c>
      <c r="W14" s="75">
        <f t="shared" ref="W14" si="15">SUM(W5:W13)</f>
        <v>0</v>
      </c>
      <c r="X14" s="75">
        <f t="shared" ref="X14" si="16">SUM(X5:X13)</f>
        <v>0</v>
      </c>
      <c r="Y14" s="22">
        <f t="shared" ref="Y14" si="17">SUM(Y5:Y13)</f>
        <v>0</v>
      </c>
      <c r="Z14" s="74">
        <f>SUM(Z5:Z13)</f>
        <v>17</v>
      </c>
      <c r="AA14" s="75">
        <f>SUM(AA5:AA13)</f>
        <v>17</v>
      </c>
      <c r="AB14" s="22">
        <f>SUM(AB5:AB13)</f>
        <v>0</v>
      </c>
    </row>
    <row r="15" spans="1:28" ht="16.5" customHeight="1">
      <c r="A15" s="405" t="s">
        <v>72</v>
      </c>
      <c r="B15" s="406" t="s">
        <v>9</v>
      </c>
      <c r="C15" s="78"/>
      <c r="D15" s="23"/>
      <c r="E15" s="23"/>
      <c r="F15" s="24"/>
      <c r="G15" s="100"/>
      <c r="H15" s="104"/>
      <c r="I15" s="26"/>
      <c r="J15" s="26"/>
      <c r="K15" s="26"/>
      <c r="L15" s="26"/>
      <c r="M15" s="28"/>
      <c r="N15" s="25"/>
      <c r="O15" s="26"/>
      <c r="P15" s="26"/>
      <c r="Q15" s="26"/>
      <c r="R15" s="26"/>
      <c r="S15" s="28"/>
      <c r="T15" s="25"/>
      <c r="U15" s="26"/>
      <c r="V15" s="26"/>
      <c r="W15" s="26"/>
      <c r="X15" s="26"/>
      <c r="Y15" s="28"/>
      <c r="Z15" s="76">
        <f t="shared" si="0"/>
        <v>0</v>
      </c>
      <c r="AA15" s="29">
        <f t="shared" si="0"/>
        <v>0</v>
      </c>
      <c r="AB15" s="30">
        <f t="shared" si="0"/>
        <v>0</v>
      </c>
    </row>
    <row r="16" spans="1:28" ht="16.5" customHeight="1">
      <c r="A16" s="403"/>
      <c r="B16" s="407"/>
      <c r="C16" s="69"/>
      <c r="D16" s="31"/>
      <c r="E16" s="31"/>
      <c r="F16" s="32"/>
      <c r="G16" s="101"/>
      <c r="H16" s="103"/>
      <c r="I16" s="14"/>
      <c r="J16" s="14"/>
      <c r="K16" s="14"/>
      <c r="L16" s="14"/>
      <c r="M16" s="19"/>
      <c r="N16" s="15"/>
      <c r="O16" s="14"/>
      <c r="P16" s="14"/>
      <c r="Q16" s="14"/>
      <c r="R16" s="14"/>
      <c r="S16" s="19"/>
      <c r="T16" s="15"/>
      <c r="U16" s="14"/>
      <c r="V16" s="14"/>
      <c r="W16" s="14"/>
      <c r="X16" s="14"/>
      <c r="Y16" s="19"/>
      <c r="Z16" s="71">
        <f t="shared" si="0"/>
        <v>0</v>
      </c>
      <c r="AA16" s="73">
        <f t="shared" si="0"/>
        <v>0</v>
      </c>
      <c r="AB16" s="17">
        <f t="shared" si="0"/>
        <v>0</v>
      </c>
    </row>
    <row r="17" spans="1:28" ht="16.5" customHeight="1">
      <c r="A17" s="403"/>
      <c r="B17" s="407"/>
      <c r="C17" s="69"/>
      <c r="D17" s="31" t="s">
        <v>142</v>
      </c>
      <c r="E17" s="31"/>
      <c r="F17" s="32"/>
      <c r="G17" s="101"/>
      <c r="H17" s="103"/>
      <c r="I17" s="14"/>
      <c r="J17" s="14"/>
      <c r="K17" s="14"/>
      <c r="L17" s="14"/>
      <c r="M17" s="19"/>
      <c r="N17" s="15"/>
      <c r="O17" s="14"/>
      <c r="P17" s="14"/>
      <c r="Q17" s="14"/>
      <c r="R17" s="14"/>
      <c r="S17" s="19"/>
      <c r="T17" s="15"/>
      <c r="U17" s="14"/>
      <c r="V17" s="14"/>
      <c r="W17" s="14">
        <v>3</v>
      </c>
      <c r="X17" s="14">
        <v>0</v>
      </c>
      <c r="Y17" s="19">
        <v>0</v>
      </c>
      <c r="Z17" s="71">
        <f t="shared" si="0"/>
        <v>3</v>
      </c>
      <c r="AA17" s="73">
        <f t="shared" si="0"/>
        <v>0</v>
      </c>
      <c r="AB17" s="17">
        <f t="shared" si="0"/>
        <v>0</v>
      </c>
    </row>
    <row r="18" spans="1:28" ht="16.5" customHeight="1">
      <c r="A18" s="403"/>
      <c r="B18" s="33" t="s">
        <v>43</v>
      </c>
      <c r="C18" s="33"/>
      <c r="D18" s="33"/>
      <c r="E18" s="33"/>
      <c r="F18" s="70"/>
      <c r="G18" s="85"/>
      <c r="H18" s="98">
        <f>SUM(H15:H17)</f>
        <v>0</v>
      </c>
      <c r="I18" s="70">
        <f t="shared" ref="I18:AB18" si="18">SUM(I15:I17)</f>
        <v>0</v>
      </c>
      <c r="J18" s="70">
        <f t="shared" si="18"/>
        <v>0</v>
      </c>
      <c r="K18" s="70">
        <f t="shared" si="18"/>
        <v>0</v>
      </c>
      <c r="L18" s="70">
        <f t="shared" si="18"/>
        <v>0</v>
      </c>
      <c r="M18" s="80">
        <f t="shared" si="18"/>
        <v>0</v>
      </c>
      <c r="N18" s="72">
        <f t="shared" si="18"/>
        <v>0</v>
      </c>
      <c r="O18" s="70">
        <f t="shared" si="18"/>
        <v>0</v>
      </c>
      <c r="P18" s="70">
        <f t="shared" si="18"/>
        <v>0</v>
      </c>
      <c r="Q18" s="70">
        <f t="shared" si="18"/>
        <v>0</v>
      </c>
      <c r="R18" s="70">
        <f t="shared" si="18"/>
        <v>0</v>
      </c>
      <c r="S18" s="80">
        <f t="shared" si="18"/>
        <v>0</v>
      </c>
      <c r="T18" s="72">
        <f t="shared" si="18"/>
        <v>0</v>
      </c>
      <c r="U18" s="70">
        <f t="shared" si="18"/>
        <v>0</v>
      </c>
      <c r="V18" s="70">
        <f t="shared" si="18"/>
        <v>0</v>
      </c>
      <c r="W18" s="70">
        <f t="shared" si="18"/>
        <v>3</v>
      </c>
      <c r="X18" s="70">
        <f t="shared" si="18"/>
        <v>0</v>
      </c>
      <c r="Y18" s="80">
        <f t="shared" si="18"/>
        <v>0</v>
      </c>
      <c r="Z18" s="72">
        <f t="shared" si="18"/>
        <v>3</v>
      </c>
      <c r="AA18" s="70">
        <f t="shared" si="18"/>
        <v>0</v>
      </c>
      <c r="AB18" s="80">
        <f t="shared" si="18"/>
        <v>0</v>
      </c>
    </row>
    <row r="19" spans="1:28" ht="16.5" customHeight="1">
      <c r="A19" s="403"/>
      <c r="B19" s="411" t="s">
        <v>10</v>
      </c>
      <c r="C19" s="12"/>
      <c r="D19" s="45"/>
      <c r="E19" s="45"/>
      <c r="F19" s="35"/>
      <c r="G19" s="87"/>
      <c r="H19" s="105">
        <v>3</v>
      </c>
      <c r="I19" s="35">
        <v>1</v>
      </c>
      <c r="J19" s="35">
        <v>2</v>
      </c>
      <c r="K19" s="35"/>
      <c r="L19" s="35"/>
      <c r="M19" s="38"/>
      <c r="N19" s="36"/>
      <c r="O19" s="35"/>
      <c r="P19" s="35"/>
      <c r="Q19" s="35"/>
      <c r="R19" s="35"/>
      <c r="S19" s="38"/>
      <c r="T19" s="36"/>
      <c r="U19" s="35"/>
      <c r="V19" s="35"/>
      <c r="W19" s="35"/>
      <c r="X19" s="35"/>
      <c r="Y19" s="38"/>
      <c r="Z19" s="71">
        <f t="shared" si="0"/>
        <v>3</v>
      </c>
      <c r="AA19" s="73">
        <f t="shared" si="0"/>
        <v>1</v>
      </c>
      <c r="AB19" s="17">
        <f t="shared" si="0"/>
        <v>2</v>
      </c>
    </row>
    <row r="20" spans="1:28" ht="16.5" customHeight="1">
      <c r="A20" s="403"/>
      <c r="B20" s="291"/>
      <c r="C20" s="12"/>
      <c r="D20" s="45"/>
      <c r="E20" s="96"/>
      <c r="F20" s="35"/>
      <c r="G20" s="87"/>
      <c r="H20" s="105">
        <v>3</v>
      </c>
      <c r="I20" s="35">
        <v>1</v>
      </c>
      <c r="J20" s="35">
        <v>2</v>
      </c>
      <c r="K20" s="35"/>
      <c r="L20" s="39"/>
      <c r="M20" s="47"/>
      <c r="N20" s="36"/>
      <c r="O20" s="35"/>
      <c r="P20" s="35"/>
      <c r="Q20" s="39"/>
      <c r="R20" s="39"/>
      <c r="S20" s="38"/>
      <c r="T20" s="36"/>
      <c r="U20" s="35"/>
      <c r="V20" s="35"/>
      <c r="W20" s="39"/>
      <c r="X20" s="39"/>
      <c r="Y20" s="38"/>
      <c r="Z20" s="71">
        <f t="shared" si="0"/>
        <v>3</v>
      </c>
      <c r="AA20" s="73">
        <f t="shared" si="0"/>
        <v>1</v>
      </c>
      <c r="AB20" s="17">
        <f t="shared" si="0"/>
        <v>2</v>
      </c>
    </row>
    <row r="21" spans="1:28" ht="16.5" customHeight="1">
      <c r="A21" s="403"/>
      <c r="B21" s="291"/>
      <c r="C21" s="12"/>
      <c r="D21" s="135" t="s">
        <v>90</v>
      </c>
      <c r="E21" s="135" t="s">
        <v>58</v>
      </c>
      <c r="F21" s="14"/>
      <c r="G21" s="14"/>
      <c r="H21" s="15"/>
      <c r="I21" s="14"/>
      <c r="J21" s="14"/>
      <c r="K21" s="14"/>
      <c r="L21" s="14"/>
      <c r="M21" s="19"/>
      <c r="N21" s="15"/>
      <c r="O21" s="14"/>
      <c r="P21" s="14"/>
      <c r="Q21" s="136"/>
      <c r="R21" s="136"/>
      <c r="S21" s="138"/>
      <c r="T21" s="141">
        <v>1</v>
      </c>
      <c r="U21" s="136">
        <v>1</v>
      </c>
      <c r="V21" s="136">
        <v>0</v>
      </c>
      <c r="W21" s="14"/>
      <c r="X21" s="14"/>
      <c r="Y21" s="87"/>
      <c r="Z21" s="71">
        <f t="shared" si="0"/>
        <v>1</v>
      </c>
      <c r="AA21" s="73">
        <f t="shared" si="0"/>
        <v>1</v>
      </c>
      <c r="AB21" s="17">
        <f t="shared" si="0"/>
        <v>0</v>
      </c>
    </row>
    <row r="22" spans="1:28" ht="16.5" customHeight="1">
      <c r="A22" s="403"/>
      <c r="B22" s="291"/>
      <c r="C22" s="12"/>
      <c r="D22" s="94" t="s">
        <v>66</v>
      </c>
      <c r="E22" s="34" t="s">
        <v>57</v>
      </c>
      <c r="F22" s="35"/>
      <c r="G22" s="14"/>
      <c r="H22" s="36"/>
      <c r="I22" s="39"/>
      <c r="J22" s="39"/>
      <c r="K22" s="35"/>
      <c r="L22" s="35"/>
      <c r="M22" s="38"/>
      <c r="N22" s="41"/>
      <c r="O22" s="39"/>
      <c r="P22" s="39"/>
      <c r="Q22" s="39"/>
      <c r="R22" s="39"/>
      <c r="S22" s="38"/>
      <c r="T22" s="40">
        <v>2</v>
      </c>
      <c r="U22" s="39">
        <v>1</v>
      </c>
      <c r="V22" s="39">
        <v>1</v>
      </c>
      <c r="W22" s="39"/>
      <c r="X22" s="39"/>
      <c r="Y22" s="90"/>
      <c r="Z22" s="71">
        <f t="shared" si="0"/>
        <v>2</v>
      </c>
      <c r="AA22" s="73">
        <f t="shared" si="0"/>
        <v>1</v>
      </c>
      <c r="AB22" s="17">
        <f t="shared" si="0"/>
        <v>1</v>
      </c>
    </row>
    <row r="23" spans="1:28" ht="16.5" customHeight="1">
      <c r="A23" s="403"/>
      <c r="B23" s="291"/>
      <c r="C23" s="12"/>
      <c r="D23" s="94" t="s">
        <v>63</v>
      </c>
      <c r="E23" s="34" t="s">
        <v>64</v>
      </c>
      <c r="F23" s="35"/>
      <c r="G23" s="14"/>
      <c r="H23" s="41"/>
      <c r="I23" s="39"/>
      <c r="J23" s="35"/>
      <c r="K23" s="35"/>
      <c r="L23" s="39"/>
      <c r="M23" s="47"/>
      <c r="N23" s="41"/>
      <c r="O23" s="39"/>
      <c r="P23" s="39"/>
      <c r="Q23" s="35"/>
      <c r="R23" s="35"/>
      <c r="S23" s="38"/>
      <c r="T23" s="40">
        <v>2</v>
      </c>
      <c r="U23" s="39">
        <v>2</v>
      </c>
      <c r="V23" s="39">
        <v>0</v>
      </c>
      <c r="W23" s="35"/>
      <c r="X23" s="35"/>
      <c r="Y23" s="90"/>
      <c r="Z23" s="71">
        <f t="shared" si="0"/>
        <v>2</v>
      </c>
      <c r="AA23" s="73">
        <f t="shared" si="0"/>
        <v>2</v>
      </c>
      <c r="AB23" s="17">
        <f t="shared" si="0"/>
        <v>0</v>
      </c>
    </row>
    <row r="24" spans="1:28" ht="16.5" customHeight="1">
      <c r="A24" s="403"/>
      <c r="B24" s="291"/>
      <c r="C24" s="12"/>
      <c r="D24" s="94" t="s">
        <v>143</v>
      </c>
      <c r="E24" s="34" t="s">
        <v>62</v>
      </c>
      <c r="F24" s="35"/>
      <c r="G24" s="14"/>
      <c r="H24" s="41"/>
      <c r="I24" s="39"/>
      <c r="J24" s="35"/>
      <c r="K24" s="35"/>
      <c r="L24" s="39"/>
      <c r="M24" s="47"/>
      <c r="N24" s="41"/>
      <c r="O24" s="39"/>
      <c r="P24" s="39"/>
      <c r="Q24" s="35"/>
      <c r="R24" s="35"/>
      <c r="S24" s="38"/>
      <c r="T24" s="40">
        <v>3</v>
      </c>
      <c r="U24" s="39">
        <v>0</v>
      </c>
      <c r="V24" s="39">
        <v>3</v>
      </c>
      <c r="W24" s="35"/>
      <c r="X24" s="35"/>
      <c r="Y24" s="90"/>
      <c r="Z24" s="71">
        <f t="shared" si="0"/>
        <v>3</v>
      </c>
      <c r="AA24" s="73">
        <f t="shared" si="0"/>
        <v>0</v>
      </c>
      <c r="AB24" s="17">
        <f t="shared" si="0"/>
        <v>3</v>
      </c>
    </row>
    <row r="25" spans="1:28" ht="16.5" customHeight="1">
      <c r="A25" s="403"/>
      <c r="B25" s="291"/>
      <c r="C25" s="12"/>
      <c r="D25" s="94" t="s">
        <v>141</v>
      </c>
      <c r="E25" s="123"/>
      <c r="F25" s="35"/>
      <c r="G25" s="14"/>
      <c r="H25" s="41"/>
      <c r="I25" s="39"/>
      <c r="J25" s="35"/>
      <c r="K25" s="35"/>
      <c r="L25" s="39"/>
      <c r="M25" s="47"/>
      <c r="N25" s="41"/>
      <c r="O25" s="39"/>
      <c r="P25" s="39"/>
      <c r="Q25" s="35"/>
      <c r="R25" s="35"/>
      <c r="S25" s="38"/>
      <c r="T25" s="41">
        <v>3</v>
      </c>
      <c r="U25" s="39">
        <v>0</v>
      </c>
      <c r="V25" s="39">
        <v>0</v>
      </c>
      <c r="W25" s="35"/>
      <c r="X25" s="35"/>
      <c r="Y25" s="90"/>
      <c r="Z25" s="71">
        <f t="shared" si="0"/>
        <v>3</v>
      </c>
      <c r="AA25" s="73">
        <f t="shared" si="0"/>
        <v>0</v>
      </c>
      <c r="AB25" s="17">
        <f t="shared" si="0"/>
        <v>0</v>
      </c>
    </row>
    <row r="26" spans="1:28" ht="16.5" customHeight="1">
      <c r="A26" s="403"/>
      <c r="B26" s="291"/>
      <c r="C26" s="12"/>
      <c r="D26" s="94"/>
      <c r="E26" s="123"/>
      <c r="F26" s="35"/>
      <c r="G26" s="87"/>
      <c r="H26" s="106"/>
      <c r="I26" s="39"/>
      <c r="J26" s="35"/>
      <c r="K26" s="35"/>
      <c r="L26" s="39"/>
      <c r="M26" s="47"/>
      <c r="N26" s="41"/>
      <c r="O26" s="39"/>
      <c r="P26" s="39"/>
      <c r="Q26" s="35"/>
      <c r="R26" s="35"/>
      <c r="S26" s="38"/>
      <c r="T26" s="41"/>
      <c r="U26" s="39"/>
      <c r="V26" s="39"/>
      <c r="W26" s="35"/>
      <c r="X26" s="35"/>
      <c r="Y26" s="38"/>
      <c r="Z26" s="71">
        <f t="shared" si="0"/>
        <v>0</v>
      </c>
      <c r="AA26" s="73">
        <f t="shared" si="0"/>
        <v>0</v>
      </c>
      <c r="AB26" s="17">
        <f t="shared" si="0"/>
        <v>0</v>
      </c>
    </row>
    <row r="27" spans="1:28" ht="16.5" customHeight="1">
      <c r="A27" s="403"/>
      <c r="B27" s="292"/>
      <c r="C27" s="12"/>
      <c r="D27" s="94"/>
      <c r="E27" s="34"/>
      <c r="F27" s="35"/>
      <c r="G27" s="87"/>
      <c r="H27" s="106"/>
      <c r="I27" s="39"/>
      <c r="J27" s="35"/>
      <c r="K27" s="35"/>
      <c r="L27" s="39"/>
      <c r="M27" s="47"/>
      <c r="N27" s="41"/>
      <c r="O27" s="39"/>
      <c r="P27" s="39"/>
      <c r="Q27" s="35"/>
      <c r="R27" s="35"/>
      <c r="S27" s="38"/>
      <c r="T27" s="41"/>
      <c r="U27" s="39"/>
      <c r="V27" s="39"/>
      <c r="W27" s="35"/>
      <c r="X27" s="35"/>
      <c r="Y27" s="38"/>
      <c r="Z27" s="71">
        <f t="shared" si="0"/>
        <v>0</v>
      </c>
      <c r="AA27" s="73">
        <f t="shared" si="0"/>
        <v>0</v>
      </c>
      <c r="AB27" s="17">
        <f t="shared" si="0"/>
        <v>0</v>
      </c>
    </row>
    <row r="28" spans="1:28" ht="16.5" customHeight="1">
      <c r="A28" s="403"/>
      <c r="B28" s="411" t="s">
        <v>71</v>
      </c>
      <c r="C28" s="12"/>
      <c r="D28" s="94"/>
      <c r="E28" s="34"/>
      <c r="F28" s="35"/>
      <c r="G28" s="87"/>
      <c r="H28" s="106"/>
      <c r="I28" s="39"/>
      <c r="J28" s="35"/>
      <c r="K28" s="35"/>
      <c r="L28" s="39"/>
      <c r="M28" s="47"/>
      <c r="N28" s="41"/>
      <c r="O28" s="39"/>
      <c r="P28" s="39"/>
      <c r="Q28" s="35"/>
      <c r="R28" s="35"/>
      <c r="S28" s="38"/>
      <c r="T28" s="41"/>
      <c r="U28" s="39"/>
      <c r="V28" s="39"/>
      <c r="W28" s="35"/>
      <c r="X28" s="35"/>
      <c r="Y28" s="38"/>
      <c r="Z28" s="71">
        <f t="shared" si="0"/>
        <v>0</v>
      </c>
      <c r="AA28" s="73">
        <f t="shared" si="0"/>
        <v>0</v>
      </c>
      <c r="AB28" s="17">
        <f t="shared" si="0"/>
        <v>0</v>
      </c>
    </row>
    <row r="29" spans="1:28" ht="16.5" customHeight="1">
      <c r="A29" s="403"/>
      <c r="B29" s="291"/>
      <c r="C29" s="12"/>
      <c r="D29" s="34"/>
      <c r="E29" s="34"/>
      <c r="F29" s="35"/>
      <c r="G29" s="87"/>
      <c r="H29" s="106"/>
      <c r="I29" s="35"/>
      <c r="J29" s="35"/>
      <c r="K29" s="35"/>
      <c r="L29" s="39"/>
      <c r="M29" s="47"/>
      <c r="N29" s="36"/>
      <c r="O29" s="35"/>
      <c r="P29" s="35"/>
      <c r="Q29" s="39"/>
      <c r="R29" s="39"/>
      <c r="S29" s="38"/>
      <c r="T29" s="36"/>
      <c r="U29" s="35"/>
      <c r="V29" s="35"/>
      <c r="W29" s="39"/>
      <c r="X29" s="39"/>
      <c r="Y29" s="38"/>
      <c r="Z29" s="71">
        <f t="shared" si="0"/>
        <v>0</v>
      </c>
      <c r="AA29" s="73">
        <f t="shared" si="0"/>
        <v>0</v>
      </c>
      <c r="AB29" s="17">
        <f t="shared" si="0"/>
        <v>0</v>
      </c>
    </row>
    <row r="30" spans="1:28" ht="16.5" customHeight="1">
      <c r="A30" s="403"/>
      <c r="B30" s="292"/>
      <c r="C30" s="12"/>
      <c r="D30" s="34"/>
      <c r="E30" s="34"/>
      <c r="F30" s="35"/>
      <c r="G30" s="87"/>
      <c r="H30" s="106"/>
      <c r="I30" s="39"/>
      <c r="J30" s="35"/>
      <c r="K30" s="35"/>
      <c r="L30" s="39"/>
      <c r="M30" s="47"/>
      <c r="N30" s="36"/>
      <c r="O30" s="35"/>
      <c r="P30" s="35"/>
      <c r="Q30" s="39"/>
      <c r="R30" s="39"/>
      <c r="S30" s="38"/>
      <c r="T30" s="36"/>
      <c r="U30" s="35"/>
      <c r="V30" s="35"/>
      <c r="W30" s="39"/>
      <c r="X30" s="39"/>
      <c r="Y30" s="38"/>
      <c r="Z30" s="71">
        <f t="shared" si="0"/>
        <v>0</v>
      </c>
      <c r="AA30" s="73">
        <f t="shared" si="0"/>
        <v>0</v>
      </c>
      <c r="AB30" s="17">
        <f t="shared" si="0"/>
        <v>0</v>
      </c>
    </row>
    <row r="31" spans="1:28" ht="16.5" customHeight="1" thickBot="1">
      <c r="A31" s="404"/>
      <c r="B31" s="20" t="s">
        <v>43</v>
      </c>
      <c r="C31" s="20"/>
      <c r="D31" s="20"/>
      <c r="E31" s="20"/>
      <c r="F31" s="75"/>
      <c r="G31" s="88"/>
      <c r="H31" s="97">
        <f>SUM(H19:H30)</f>
        <v>6</v>
      </c>
      <c r="I31" s="75">
        <f t="shared" ref="I31:AB31" si="19">SUM(I19:I30)</f>
        <v>2</v>
      </c>
      <c r="J31" s="75">
        <f t="shared" si="19"/>
        <v>4</v>
      </c>
      <c r="K31" s="75">
        <f t="shared" si="19"/>
        <v>0</v>
      </c>
      <c r="L31" s="75">
        <f t="shared" si="19"/>
        <v>0</v>
      </c>
      <c r="M31" s="22">
        <f t="shared" si="19"/>
        <v>0</v>
      </c>
      <c r="N31" s="74">
        <f t="shared" si="19"/>
        <v>0</v>
      </c>
      <c r="O31" s="75">
        <f t="shared" si="19"/>
        <v>0</v>
      </c>
      <c r="P31" s="75">
        <f t="shared" si="19"/>
        <v>0</v>
      </c>
      <c r="Q31" s="75">
        <f t="shared" si="19"/>
        <v>0</v>
      </c>
      <c r="R31" s="75">
        <f t="shared" si="19"/>
        <v>0</v>
      </c>
      <c r="S31" s="22">
        <f t="shared" si="19"/>
        <v>0</v>
      </c>
      <c r="T31" s="74">
        <f t="shared" si="19"/>
        <v>11</v>
      </c>
      <c r="U31" s="75">
        <f t="shared" si="19"/>
        <v>4</v>
      </c>
      <c r="V31" s="75">
        <f t="shared" si="19"/>
        <v>4</v>
      </c>
      <c r="W31" s="75">
        <f t="shared" si="19"/>
        <v>0</v>
      </c>
      <c r="X31" s="75">
        <f t="shared" si="19"/>
        <v>0</v>
      </c>
      <c r="Y31" s="22">
        <f t="shared" si="19"/>
        <v>0</v>
      </c>
      <c r="Z31" s="74">
        <f t="shared" si="19"/>
        <v>17</v>
      </c>
      <c r="AA31" s="75">
        <f t="shared" si="19"/>
        <v>6</v>
      </c>
      <c r="AB31" s="22">
        <f t="shared" si="19"/>
        <v>8</v>
      </c>
    </row>
    <row r="32" spans="1:28" ht="16.5" customHeight="1">
      <c r="A32" s="416" t="s">
        <v>73</v>
      </c>
      <c r="B32" s="290" t="s">
        <v>76</v>
      </c>
      <c r="C32" s="79"/>
      <c r="D32" s="42"/>
      <c r="E32" s="42"/>
      <c r="F32" s="43"/>
      <c r="G32" s="102"/>
      <c r="H32" s="107"/>
      <c r="I32" s="52"/>
      <c r="J32" s="53"/>
      <c r="K32" s="53"/>
      <c r="L32" s="52"/>
      <c r="M32" s="57"/>
      <c r="N32" s="51"/>
      <c r="O32" s="52"/>
      <c r="P32" s="52"/>
      <c r="Q32" s="53"/>
      <c r="R32" s="53"/>
      <c r="S32" s="54"/>
      <c r="T32" s="51"/>
      <c r="U32" s="52"/>
      <c r="V32" s="52"/>
      <c r="W32" s="53"/>
      <c r="X32" s="53"/>
      <c r="Y32" s="54"/>
      <c r="Z32" s="77">
        <f t="shared" si="0"/>
        <v>0</v>
      </c>
      <c r="AA32" s="79">
        <f t="shared" si="0"/>
        <v>0</v>
      </c>
      <c r="AB32" s="108">
        <f t="shared" si="0"/>
        <v>0</v>
      </c>
    </row>
    <row r="33" spans="1:28" ht="16.5" customHeight="1">
      <c r="A33" s="403"/>
      <c r="B33" s="291"/>
      <c r="C33" s="73"/>
      <c r="D33" s="45"/>
      <c r="E33" s="45"/>
      <c r="F33" s="46"/>
      <c r="G33" s="87"/>
      <c r="H33" s="106"/>
      <c r="I33" s="39"/>
      <c r="J33" s="35"/>
      <c r="K33" s="35"/>
      <c r="L33" s="39"/>
      <c r="M33" s="47"/>
      <c r="N33" s="41"/>
      <c r="O33" s="39"/>
      <c r="P33" s="39"/>
      <c r="Q33" s="39"/>
      <c r="R33" s="39"/>
      <c r="S33" s="47"/>
      <c r="T33" s="41"/>
      <c r="U33" s="39"/>
      <c r="V33" s="39"/>
      <c r="W33" s="39"/>
      <c r="X33" s="39"/>
      <c r="Y33" s="47"/>
      <c r="Z33" s="71">
        <f t="shared" si="0"/>
        <v>0</v>
      </c>
      <c r="AA33" s="73">
        <f t="shared" si="0"/>
        <v>0</v>
      </c>
      <c r="AB33" s="17">
        <f t="shared" si="0"/>
        <v>0</v>
      </c>
    </row>
    <row r="34" spans="1:28" ht="16.5" customHeight="1">
      <c r="A34" s="403"/>
      <c r="B34" s="291"/>
      <c r="C34" s="73"/>
      <c r="D34" s="45"/>
      <c r="E34" s="96"/>
      <c r="F34" s="46"/>
      <c r="G34" s="87"/>
      <c r="H34" s="106"/>
      <c r="I34" s="39"/>
      <c r="J34" s="35"/>
      <c r="K34" s="35"/>
      <c r="L34" s="39"/>
      <c r="M34" s="47"/>
      <c r="N34" s="41"/>
      <c r="O34" s="39"/>
      <c r="P34" s="39"/>
      <c r="Q34" s="35"/>
      <c r="R34" s="35"/>
      <c r="S34" s="38"/>
      <c r="T34" s="41"/>
      <c r="U34" s="39"/>
      <c r="V34" s="39"/>
      <c r="W34" s="35"/>
      <c r="X34" s="35"/>
      <c r="Y34" s="38"/>
      <c r="Z34" s="71">
        <f t="shared" si="0"/>
        <v>0</v>
      </c>
      <c r="AA34" s="73">
        <f t="shared" si="0"/>
        <v>0</v>
      </c>
      <c r="AB34" s="17">
        <f t="shared" si="0"/>
        <v>0</v>
      </c>
    </row>
    <row r="35" spans="1:28" ht="16.5" customHeight="1">
      <c r="A35" s="403"/>
      <c r="B35" s="292"/>
      <c r="C35" s="73"/>
      <c r="D35" s="11"/>
      <c r="E35" s="11"/>
      <c r="F35" s="14"/>
      <c r="G35" s="87"/>
      <c r="H35" s="103"/>
      <c r="I35" s="14"/>
      <c r="J35" s="14"/>
      <c r="K35" s="14"/>
      <c r="L35" s="14"/>
      <c r="M35" s="19"/>
      <c r="N35" s="15"/>
      <c r="O35" s="14"/>
      <c r="P35" s="14"/>
      <c r="Q35" s="14"/>
      <c r="R35" s="14"/>
      <c r="S35" s="19"/>
      <c r="T35" s="15"/>
      <c r="U35" s="14"/>
      <c r="V35" s="14"/>
      <c r="W35" s="14"/>
      <c r="X35" s="14"/>
      <c r="Y35" s="19"/>
      <c r="Z35" s="71">
        <f t="shared" si="0"/>
        <v>0</v>
      </c>
      <c r="AA35" s="73">
        <f t="shared" si="0"/>
        <v>0</v>
      </c>
      <c r="AB35" s="17">
        <f t="shared" si="0"/>
        <v>0</v>
      </c>
    </row>
    <row r="36" spans="1:28" ht="16.5" customHeight="1">
      <c r="A36" s="403"/>
      <c r="B36" s="411" t="s">
        <v>74</v>
      </c>
      <c r="C36" s="48"/>
      <c r="D36" s="49"/>
      <c r="E36" s="49"/>
      <c r="F36" s="14"/>
      <c r="G36" s="87"/>
      <c r="H36" s="103"/>
      <c r="I36" s="14"/>
      <c r="J36" s="14"/>
      <c r="K36" s="14"/>
      <c r="L36" s="14"/>
      <c r="M36" s="19"/>
      <c r="N36" s="15"/>
      <c r="O36" s="14"/>
      <c r="P36" s="14"/>
      <c r="Q36" s="14"/>
      <c r="R36" s="14"/>
      <c r="S36" s="19"/>
      <c r="T36" s="15"/>
      <c r="U36" s="14"/>
      <c r="V36" s="14"/>
      <c r="W36" s="14"/>
      <c r="X36" s="14"/>
      <c r="Y36" s="19"/>
      <c r="Z36" s="71">
        <f t="shared" si="0"/>
        <v>0</v>
      </c>
      <c r="AA36" s="73">
        <f t="shared" si="0"/>
        <v>0</v>
      </c>
      <c r="AB36" s="17">
        <f t="shared" si="0"/>
        <v>0</v>
      </c>
    </row>
    <row r="37" spans="1:28" ht="16.5" customHeight="1">
      <c r="A37" s="403"/>
      <c r="B37" s="291"/>
      <c r="C37" s="48"/>
      <c r="D37" s="93"/>
      <c r="E37" s="34"/>
      <c r="F37" s="50"/>
      <c r="G37" s="87"/>
      <c r="H37" s="105"/>
      <c r="I37" s="35"/>
      <c r="J37" s="35"/>
      <c r="K37" s="35"/>
      <c r="L37" s="39"/>
      <c r="M37" s="47"/>
      <c r="N37" s="41"/>
      <c r="O37" s="39"/>
      <c r="P37" s="39"/>
      <c r="Q37" s="39"/>
      <c r="R37" s="39"/>
      <c r="S37" s="38"/>
      <c r="T37" s="41"/>
      <c r="U37" s="39"/>
      <c r="V37" s="39"/>
      <c r="W37" s="39"/>
      <c r="X37" s="39"/>
      <c r="Y37" s="38"/>
      <c r="Z37" s="71">
        <f t="shared" si="0"/>
        <v>0</v>
      </c>
      <c r="AA37" s="73">
        <f t="shared" si="0"/>
        <v>0</v>
      </c>
      <c r="AB37" s="17">
        <f t="shared" si="0"/>
        <v>0</v>
      </c>
    </row>
    <row r="38" spans="1:28" ht="16.5" customHeight="1">
      <c r="A38" s="403"/>
      <c r="B38" s="291"/>
      <c r="C38" s="48"/>
      <c r="D38" s="94"/>
      <c r="E38" s="34"/>
      <c r="F38" s="35"/>
      <c r="G38" s="87"/>
      <c r="H38" s="105"/>
      <c r="I38" s="39"/>
      <c r="J38" s="39"/>
      <c r="K38" s="35"/>
      <c r="L38" s="35"/>
      <c r="M38" s="38"/>
      <c r="N38" s="41"/>
      <c r="O38" s="39"/>
      <c r="P38" s="39"/>
      <c r="Q38" s="39"/>
      <c r="R38" s="39"/>
      <c r="S38" s="38"/>
      <c r="T38" s="41"/>
      <c r="U38" s="39"/>
      <c r="V38" s="39"/>
      <c r="W38" s="39"/>
      <c r="X38" s="39"/>
      <c r="Y38" s="38"/>
      <c r="Z38" s="71">
        <f t="shared" si="0"/>
        <v>0</v>
      </c>
      <c r="AA38" s="73">
        <f t="shared" si="0"/>
        <v>0</v>
      </c>
      <c r="AB38" s="17">
        <f t="shared" si="0"/>
        <v>0</v>
      </c>
    </row>
    <row r="39" spans="1:28" ht="16.5" customHeight="1">
      <c r="A39" s="403"/>
      <c r="B39" s="292"/>
      <c r="C39" s="48"/>
      <c r="D39" s="94"/>
      <c r="E39" s="34"/>
      <c r="F39" s="35"/>
      <c r="G39" s="87"/>
      <c r="H39" s="106"/>
      <c r="I39" s="39"/>
      <c r="J39" s="35"/>
      <c r="K39" s="35"/>
      <c r="L39" s="39"/>
      <c r="M39" s="47"/>
      <c r="N39" s="41"/>
      <c r="O39" s="39"/>
      <c r="P39" s="39"/>
      <c r="Q39" s="35"/>
      <c r="R39" s="35"/>
      <c r="S39" s="38"/>
      <c r="T39" s="41"/>
      <c r="U39" s="39"/>
      <c r="V39" s="39"/>
      <c r="W39" s="35"/>
      <c r="X39" s="35"/>
      <c r="Y39" s="38"/>
      <c r="Z39" s="71">
        <f t="shared" si="0"/>
        <v>0</v>
      </c>
      <c r="AA39" s="73">
        <f t="shared" si="0"/>
        <v>0</v>
      </c>
      <c r="AB39" s="17">
        <f t="shared" si="0"/>
        <v>0</v>
      </c>
    </row>
    <row r="40" spans="1:28" ht="16.5" customHeight="1">
      <c r="A40" s="403"/>
      <c r="B40" s="411" t="s">
        <v>75</v>
      </c>
      <c r="C40" s="48"/>
      <c r="D40" s="94"/>
      <c r="E40" s="34"/>
      <c r="F40" s="35"/>
      <c r="G40" s="87"/>
      <c r="H40" s="106"/>
      <c r="I40" s="39"/>
      <c r="J40" s="35"/>
      <c r="K40" s="35"/>
      <c r="L40" s="39"/>
      <c r="M40" s="47"/>
      <c r="N40" s="41"/>
      <c r="O40" s="39"/>
      <c r="P40" s="39"/>
      <c r="Q40" s="35"/>
      <c r="R40" s="35"/>
      <c r="S40" s="38"/>
      <c r="T40" s="41"/>
      <c r="U40" s="39"/>
      <c r="V40" s="39"/>
      <c r="W40" s="35"/>
      <c r="X40" s="35"/>
      <c r="Y40" s="38"/>
      <c r="Z40" s="71">
        <f t="shared" si="0"/>
        <v>0</v>
      </c>
      <c r="AA40" s="73">
        <f t="shared" si="0"/>
        <v>0</v>
      </c>
      <c r="AB40" s="17">
        <f t="shared" si="0"/>
        <v>0</v>
      </c>
    </row>
    <row r="41" spans="1:28" ht="16.5" customHeight="1">
      <c r="A41" s="403"/>
      <c r="B41" s="291"/>
      <c r="C41" s="48"/>
      <c r="D41" s="94"/>
      <c r="E41" s="34"/>
      <c r="F41" s="35"/>
      <c r="G41" s="87"/>
      <c r="H41" s="106"/>
      <c r="I41" s="39"/>
      <c r="J41" s="35"/>
      <c r="K41" s="35"/>
      <c r="L41" s="39"/>
      <c r="M41" s="47"/>
      <c r="N41" s="41"/>
      <c r="O41" s="39"/>
      <c r="P41" s="39"/>
      <c r="Q41" s="35"/>
      <c r="R41" s="35"/>
      <c r="S41" s="38"/>
      <c r="T41" s="41"/>
      <c r="U41" s="39"/>
      <c r="V41" s="39"/>
      <c r="W41" s="35"/>
      <c r="X41" s="35"/>
      <c r="Y41" s="38"/>
      <c r="Z41" s="71">
        <f t="shared" si="0"/>
        <v>0</v>
      </c>
      <c r="AA41" s="73">
        <f t="shared" si="0"/>
        <v>0</v>
      </c>
      <c r="AB41" s="17">
        <f t="shared" si="0"/>
        <v>0</v>
      </c>
    </row>
    <row r="42" spans="1:28" ht="16.5" customHeight="1">
      <c r="A42" s="403"/>
      <c r="B42" s="291"/>
      <c r="C42" s="48"/>
      <c r="D42" s="94"/>
      <c r="E42" s="34"/>
      <c r="F42" s="35"/>
      <c r="G42" s="87"/>
      <c r="H42" s="106"/>
      <c r="I42" s="39"/>
      <c r="J42" s="35"/>
      <c r="K42" s="35"/>
      <c r="L42" s="39"/>
      <c r="M42" s="47"/>
      <c r="N42" s="41"/>
      <c r="O42" s="39"/>
      <c r="P42" s="39"/>
      <c r="Q42" s="35"/>
      <c r="R42" s="35"/>
      <c r="S42" s="38"/>
      <c r="T42" s="41"/>
      <c r="U42" s="39"/>
      <c r="V42" s="39"/>
      <c r="W42" s="35"/>
      <c r="X42" s="35"/>
      <c r="Y42" s="38"/>
      <c r="Z42" s="71">
        <f t="shared" si="0"/>
        <v>0</v>
      </c>
      <c r="AA42" s="73">
        <f t="shared" si="0"/>
        <v>0</v>
      </c>
      <c r="AB42" s="17">
        <f t="shared" si="0"/>
        <v>0</v>
      </c>
    </row>
    <row r="43" spans="1:28" ht="16.5" customHeight="1">
      <c r="A43" s="403"/>
      <c r="B43" s="292"/>
      <c r="C43" s="48"/>
      <c r="D43" s="95"/>
      <c r="E43" s="11"/>
      <c r="F43" s="14"/>
      <c r="G43" s="87"/>
      <c r="H43" s="103"/>
      <c r="I43" s="14"/>
      <c r="J43" s="14"/>
      <c r="K43" s="14"/>
      <c r="L43" s="14"/>
      <c r="M43" s="19"/>
      <c r="N43" s="15"/>
      <c r="O43" s="14"/>
      <c r="P43" s="14"/>
      <c r="Q43" s="14"/>
      <c r="R43" s="14"/>
      <c r="S43" s="19"/>
      <c r="T43" s="15"/>
      <c r="U43" s="14"/>
      <c r="V43" s="14"/>
      <c r="W43" s="14"/>
      <c r="X43" s="14"/>
      <c r="Y43" s="19"/>
      <c r="Z43" s="71">
        <f t="shared" si="0"/>
        <v>0</v>
      </c>
      <c r="AA43" s="73">
        <f t="shared" si="0"/>
        <v>0</v>
      </c>
      <c r="AB43" s="17">
        <f t="shared" si="0"/>
        <v>0</v>
      </c>
    </row>
    <row r="44" spans="1:28" ht="16.5" customHeight="1">
      <c r="A44" s="403"/>
      <c r="B44" s="70" t="s">
        <v>43</v>
      </c>
      <c r="C44" s="33"/>
      <c r="D44" s="33"/>
      <c r="E44" s="33"/>
      <c r="F44" s="33"/>
      <c r="G44" s="99"/>
      <c r="H44" s="98">
        <f>SUM(H32:H43)</f>
        <v>0</v>
      </c>
      <c r="I44" s="70">
        <f t="shared" ref="I44:AB44" si="20">SUM(I32:I43)</f>
        <v>0</v>
      </c>
      <c r="J44" s="70">
        <f t="shared" si="20"/>
        <v>0</v>
      </c>
      <c r="K44" s="70">
        <f t="shared" si="20"/>
        <v>0</v>
      </c>
      <c r="L44" s="70">
        <f t="shared" si="20"/>
        <v>0</v>
      </c>
      <c r="M44" s="80">
        <f t="shared" si="20"/>
        <v>0</v>
      </c>
      <c r="N44" s="72">
        <f t="shared" si="20"/>
        <v>0</v>
      </c>
      <c r="O44" s="70">
        <f t="shared" si="20"/>
        <v>0</v>
      </c>
      <c r="P44" s="70">
        <f t="shared" si="20"/>
        <v>0</v>
      </c>
      <c r="Q44" s="70">
        <f t="shared" si="20"/>
        <v>0</v>
      </c>
      <c r="R44" s="70">
        <f t="shared" si="20"/>
        <v>0</v>
      </c>
      <c r="S44" s="80">
        <f t="shared" si="20"/>
        <v>0</v>
      </c>
      <c r="T44" s="72">
        <f t="shared" si="20"/>
        <v>0</v>
      </c>
      <c r="U44" s="70">
        <f t="shared" si="20"/>
        <v>0</v>
      </c>
      <c r="V44" s="70">
        <f t="shared" si="20"/>
        <v>0</v>
      </c>
      <c r="W44" s="70">
        <f t="shared" si="20"/>
        <v>0</v>
      </c>
      <c r="X44" s="70">
        <f t="shared" si="20"/>
        <v>0</v>
      </c>
      <c r="Y44" s="80">
        <f t="shared" si="20"/>
        <v>0</v>
      </c>
      <c r="Z44" s="72">
        <f t="shared" si="20"/>
        <v>0</v>
      </c>
      <c r="AA44" s="70">
        <f t="shared" si="20"/>
        <v>0</v>
      </c>
      <c r="AB44" s="80">
        <f t="shared" si="20"/>
        <v>0</v>
      </c>
    </row>
    <row r="45" spans="1:28" ht="16.5" customHeight="1" thickBot="1">
      <c r="A45" s="288" t="s">
        <v>11</v>
      </c>
      <c r="B45" s="289"/>
      <c r="C45" s="289"/>
      <c r="D45" s="289"/>
      <c r="E45" s="289"/>
      <c r="F45" s="289"/>
      <c r="G45" s="487"/>
      <c r="H45" s="97">
        <f t="shared" ref="H45:AB45" si="21">SUM(H14,H18,H31,H44)</f>
        <v>13</v>
      </c>
      <c r="I45" s="75">
        <f t="shared" si="21"/>
        <v>9</v>
      </c>
      <c r="J45" s="75">
        <f t="shared" si="21"/>
        <v>4</v>
      </c>
      <c r="K45" s="75">
        <f t="shared" si="21"/>
        <v>6</v>
      </c>
      <c r="L45" s="75">
        <f t="shared" si="21"/>
        <v>6</v>
      </c>
      <c r="M45" s="22">
        <f t="shared" si="21"/>
        <v>0</v>
      </c>
      <c r="N45" s="74">
        <f t="shared" si="21"/>
        <v>2</v>
      </c>
      <c r="O45" s="75">
        <f t="shared" si="21"/>
        <v>2</v>
      </c>
      <c r="P45" s="75">
        <f t="shared" si="21"/>
        <v>0</v>
      </c>
      <c r="Q45" s="75">
        <f t="shared" si="21"/>
        <v>2</v>
      </c>
      <c r="R45" s="75">
        <f t="shared" si="21"/>
        <v>2</v>
      </c>
      <c r="S45" s="22">
        <f t="shared" si="21"/>
        <v>0</v>
      </c>
      <c r="T45" s="74">
        <f t="shared" si="21"/>
        <v>11</v>
      </c>
      <c r="U45" s="75">
        <f t="shared" si="21"/>
        <v>4</v>
      </c>
      <c r="V45" s="75">
        <f t="shared" si="21"/>
        <v>4</v>
      </c>
      <c r="W45" s="75">
        <f t="shared" si="21"/>
        <v>3</v>
      </c>
      <c r="X45" s="75">
        <f t="shared" si="21"/>
        <v>0</v>
      </c>
      <c r="Y45" s="22">
        <f t="shared" si="21"/>
        <v>0</v>
      </c>
      <c r="Z45" s="74">
        <f t="shared" si="21"/>
        <v>37</v>
      </c>
      <c r="AA45" s="75">
        <f t="shared" si="21"/>
        <v>23</v>
      </c>
      <c r="AB45" s="22">
        <f t="shared" si="21"/>
        <v>8</v>
      </c>
    </row>
    <row r="47" spans="1:28" ht="380.25" customHeight="1">
      <c r="A47" s="402" t="s">
        <v>145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row>
  </sheetData>
  <mergeCells count="31">
    <mergeCell ref="A45:G45"/>
    <mergeCell ref="A47:AB47"/>
    <mergeCell ref="B28:B30"/>
    <mergeCell ref="B32:B35"/>
    <mergeCell ref="B36:B39"/>
    <mergeCell ref="A15:A31"/>
    <mergeCell ref="B15:B17"/>
    <mergeCell ref="B19:B27"/>
    <mergeCell ref="B40:B43"/>
    <mergeCell ref="A32:A44"/>
    <mergeCell ref="Q3:S3"/>
    <mergeCell ref="T3:V3"/>
    <mergeCell ref="W3:Y3"/>
    <mergeCell ref="A5:A14"/>
    <mergeCell ref="B5:B13"/>
    <mergeCell ref="A1:G1"/>
    <mergeCell ref="H1:P1"/>
    <mergeCell ref="Q1:AB1"/>
    <mergeCell ref="A2:B4"/>
    <mergeCell ref="C2:C4"/>
    <mergeCell ref="D2:D4"/>
    <mergeCell ref="E2:E4"/>
    <mergeCell ref="F2:F4"/>
    <mergeCell ref="G2:G4"/>
    <mergeCell ref="H2:M2"/>
    <mergeCell ref="N2:S2"/>
    <mergeCell ref="T2:Y2"/>
    <mergeCell ref="Z2:AB3"/>
    <mergeCell ref="H3:J3"/>
    <mergeCell ref="K3:M3"/>
    <mergeCell ref="N3:P3"/>
  </mergeCells>
  <phoneticPr fontId="6" type="noConversion"/>
  <pageMargins left="0.39370078740157483" right="0.31496062992125984" top="1.4566929133858268" bottom="0.74803149606299213" header="0.59055118110236227" footer="0.31496062992125984"/>
  <pageSetup paperSize="9" scale="53" orientation="portrait" r:id="rId1"/>
  <headerFooter>
    <oddHeader>&amp;C&amp;"맑은 고딕,굵게"&amp;20 2019~2021학년도 교육과정구성표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5"/>
  <sheetViews>
    <sheetView zoomScaleNormal="100" zoomScaleSheetLayoutView="75" workbookViewId="0">
      <selection activeCell="I13" sqref="I13:K13"/>
    </sheetView>
  </sheetViews>
  <sheetFormatPr defaultColWidth="8.88671875" defaultRowHeight="16.5"/>
  <cols>
    <col min="1" max="4" width="4.21875" style="3" customWidth="1"/>
    <col min="5" max="5" width="6" style="3" customWidth="1"/>
    <col min="6" max="7" width="6.5546875" style="3" customWidth="1"/>
    <col min="8" max="8" width="7.5546875" style="3" customWidth="1"/>
    <col min="9" max="10" width="6.5546875" style="3" customWidth="1"/>
    <col min="11" max="11" width="10.33203125" style="3" customWidth="1"/>
    <col min="12" max="12" width="22.88671875" style="3" customWidth="1"/>
    <col min="13" max="16384" width="8.88671875" style="3"/>
  </cols>
  <sheetData>
    <row r="1" spans="1:27" ht="17.25" thickBot="1">
      <c r="A1" s="5" t="s">
        <v>85</v>
      </c>
      <c r="B1" s="5"/>
      <c r="C1" s="5"/>
      <c r="D1" s="5"/>
      <c r="E1" s="5"/>
      <c r="F1" s="5"/>
      <c r="G1" s="5"/>
      <c r="H1" s="433" t="s">
        <v>87</v>
      </c>
      <c r="I1" s="433"/>
      <c r="J1" s="433"/>
      <c r="K1" s="433"/>
      <c r="L1" s="132" t="s">
        <v>124</v>
      </c>
      <c r="N1" s="321"/>
      <c r="O1" s="321"/>
      <c r="P1" s="321"/>
      <c r="Q1" s="321"/>
      <c r="R1" s="321"/>
      <c r="S1" s="321"/>
      <c r="T1" s="82"/>
      <c r="U1" s="396"/>
      <c r="V1" s="396"/>
      <c r="W1" s="396"/>
      <c r="X1" s="396"/>
      <c r="Y1" s="396"/>
      <c r="Z1" s="396"/>
      <c r="AA1" s="396"/>
    </row>
    <row r="2" spans="1:27">
      <c r="A2" s="421" t="s">
        <v>13</v>
      </c>
      <c r="B2" s="424" t="s">
        <v>14</v>
      </c>
      <c r="C2" s="427" t="s">
        <v>15</v>
      </c>
      <c r="D2" s="427" t="s">
        <v>16</v>
      </c>
      <c r="E2" s="427" t="s">
        <v>12</v>
      </c>
      <c r="F2" s="424" t="s">
        <v>127</v>
      </c>
      <c r="G2" s="424"/>
      <c r="H2" s="424"/>
      <c r="I2" s="424" t="s">
        <v>128</v>
      </c>
      <c r="J2" s="424"/>
      <c r="K2" s="424"/>
      <c r="L2" s="430" t="s">
        <v>17</v>
      </c>
    </row>
    <row r="3" spans="1:27">
      <c r="A3" s="422"/>
      <c r="B3" s="425"/>
      <c r="C3" s="428"/>
      <c r="D3" s="428"/>
      <c r="E3" s="428"/>
      <c r="F3" s="425" t="s">
        <v>54</v>
      </c>
      <c r="G3" s="425"/>
      <c r="H3" s="425"/>
      <c r="I3" s="425" t="s">
        <v>54</v>
      </c>
      <c r="J3" s="425"/>
      <c r="K3" s="425"/>
      <c r="L3" s="431"/>
    </row>
    <row r="4" spans="1:27">
      <c r="A4" s="422"/>
      <c r="B4" s="425"/>
      <c r="C4" s="428"/>
      <c r="D4" s="428"/>
      <c r="E4" s="428"/>
      <c r="F4" s="425" t="s">
        <v>6</v>
      </c>
      <c r="G4" s="425" t="s">
        <v>18</v>
      </c>
      <c r="H4" s="425"/>
      <c r="I4" s="425" t="s">
        <v>6</v>
      </c>
      <c r="J4" s="425" t="s">
        <v>18</v>
      </c>
      <c r="K4" s="425"/>
      <c r="L4" s="431"/>
    </row>
    <row r="5" spans="1:27" ht="17.25" thickBot="1">
      <c r="A5" s="491"/>
      <c r="B5" s="492"/>
      <c r="C5" s="493"/>
      <c r="D5" s="493"/>
      <c r="E5" s="493"/>
      <c r="F5" s="492"/>
      <c r="G5" s="116" t="s">
        <v>7</v>
      </c>
      <c r="H5" s="116" t="s">
        <v>8</v>
      </c>
      <c r="I5" s="492"/>
      <c r="J5" s="116" t="s">
        <v>7</v>
      </c>
      <c r="K5" s="116" t="s">
        <v>8</v>
      </c>
      <c r="L5" s="494"/>
    </row>
    <row r="6" spans="1:27">
      <c r="A6" s="495">
        <v>1</v>
      </c>
      <c r="B6" s="501">
        <v>1</v>
      </c>
      <c r="C6" s="501" t="s">
        <v>49</v>
      </c>
      <c r="D6" s="502" t="s">
        <v>19</v>
      </c>
      <c r="E6" s="502"/>
      <c r="F6" s="502"/>
      <c r="G6" s="502"/>
      <c r="H6" s="502"/>
      <c r="I6" s="502"/>
      <c r="J6" s="502"/>
      <c r="K6" s="502"/>
      <c r="L6" s="503" t="s">
        <v>126</v>
      </c>
    </row>
    <row r="7" spans="1:27">
      <c r="A7" s="489"/>
      <c r="B7" s="441"/>
      <c r="C7" s="441"/>
      <c r="D7" s="441"/>
      <c r="E7" s="441"/>
      <c r="F7" s="81"/>
      <c r="G7" s="81"/>
      <c r="H7" s="81"/>
      <c r="I7" s="81"/>
      <c r="J7" s="81"/>
      <c r="K7" s="81"/>
      <c r="L7" s="498"/>
    </row>
    <row r="8" spans="1:27">
      <c r="A8" s="489"/>
      <c r="B8" s="441"/>
      <c r="C8" s="441"/>
      <c r="D8" s="441" t="s">
        <v>20</v>
      </c>
      <c r="E8" s="441"/>
      <c r="F8" s="497"/>
      <c r="G8" s="497"/>
      <c r="H8" s="497"/>
      <c r="I8" s="497"/>
      <c r="J8" s="497"/>
      <c r="K8" s="497"/>
      <c r="L8" s="498"/>
    </row>
    <row r="9" spans="1:27">
      <c r="A9" s="489"/>
      <c r="B9" s="441"/>
      <c r="C9" s="441"/>
      <c r="D9" s="441"/>
      <c r="E9" s="441"/>
      <c r="F9" s="6"/>
      <c r="G9" s="6"/>
      <c r="H9" s="6"/>
      <c r="I9" s="6"/>
      <c r="J9" s="6"/>
      <c r="K9" s="6"/>
      <c r="L9" s="498"/>
    </row>
    <row r="10" spans="1:27">
      <c r="A10" s="489"/>
      <c r="B10" s="441"/>
      <c r="C10" s="443" t="s">
        <v>29</v>
      </c>
      <c r="D10" s="443"/>
      <c r="E10" s="443"/>
      <c r="F10" s="110"/>
      <c r="G10" s="110"/>
      <c r="H10" s="110"/>
      <c r="I10" s="110"/>
      <c r="J10" s="110"/>
      <c r="K10" s="110"/>
      <c r="L10" s="117"/>
    </row>
    <row r="11" spans="1:27" ht="16.5" customHeight="1">
      <c r="A11" s="489"/>
      <c r="B11" s="441"/>
      <c r="C11" s="490" t="s">
        <v>51</v>
      </c>
      <c r="D11" s="441" t="s">
        <v>21</v>
      </c>
      <c r="E11" s="441"/>
      <c r="F11" s="441"/>
      <c r="G11" s="441"/>
      <c r="H11" s="441"/>
      <c r="I11" s="441"/>
      <c r="J11" s="441"/>
      <c r="K11" s="441"/>
      <c r="L11" s="498"/>
    </row>
    <row r="12" spans="1:27">
      <c r="A12" s="489"/>
      <c r="B12" s="441"/>
      <c r="C12" s="490"/>
      <c r="D12" s="441"/>
      <c r="E12" s="441"/>
      <c r="F12" s="81"/>
      <c r="G12" s="81"/>
      <c r="H12" s="81"/>
      <c r="I12" s="81"/>
      <c r="J12" s="81"/>
      <c r="K12" s="81"/>
      <c r="L12" s="498"/>
    </row>
    <row r="13" spans="1:27">
      <c r="A13" s="489"/>
      <c r="B13" s="441"/>
      <c r="C13" s="490"/>
      <c r="D13" s="441" t="s">
        <v>77</v>
      </c>
      <c r="E13" s="441"/>
      <c r="F13" s="441"/>
      <c r="G13" s="441"/>
      <c r="H13" s="441"/>
      <c r="I13" s="441"/>
      <c r="J13" s="441"/>
      <c r="K13" s="441"/>
      <c r="L13" s="498"/>
    </row>
    <row r="14" spans="1:27">
      <c r="A14" s="489"/>
      <c r="B14" s="441"/>
      <c r="C14" s="490"/>
      <c r="D14" s="441"/>
      <c r="E14" s="441"/>
      <c r="F14" s="81"/>
      <c r="G14" s="81"/>
      <c r="H14" s="81"/>
      <c r="I14" s="81"/>
      <c r="J14" s="81"/>
      <c r="K14" s="81"/>
      <c r="L14" s="498"/>
    </row>
    <row r="15" spans="1:27" ht="36" customHeight="1">
      <c r="A15" s="489"/>
      <c r="B15" s="441"/>
      <c r="C15" s="490"/>
      <c r="D15" s="490" t="s">
        <v>78</v>
      </c>
      <c r="E15" s="441"/>
      <c r="F15" s="441"/>
      <c r="G15" s="441"/>
      <c r="H15" s="441"/>
      <c r="I15" s="441"/>
      <c r="J15" s="441"/>
      <c r="K15" s="441"/>
      <c r="L15" s="498"/>
    </row>
    <row r="16" spans="1:27">
      <c r="A16" s="489"/>
      <c r="B16" s="441"/>
      <c r="C16" s="490"/>
      <c r="D16" s="490"/>
      <c r="E16" s="441"/>
      <c r="F16" s="81"/>
      <c r="G16" s="81"/>
      <c r="H16" s="81"/>
      <c r="I16" s="81"/>
      <c r="J16" s="81"/>
      <c r="K16" s="81"/>
      <c r="L16" s="498"/>
    </row>
    <row r="17" spans="1:12">
      <c r="A17" s="489"/>
      <c r="B17" s="441"/>
      <c r="C17" s="443" t="s">
        <v>30</v>
      </c>
      <c r="D17" s="443"/>
      <c r="E17" s="443"/>
      <c r="F17" s="110"/>
      <c r="G17" s="110"/>
      <c r="H17" s="110"/>
      <c r="I17" s="110"/>
      <c r="J17" s="110"/>
      <c r="K17" s="110"/>
      <c r="L17" s="117"/>
    </row>
    <row r="18" spans="1:12" ht="24" customHeight="1">
      <c r="A18" s="489"/>
      <c r="B18" s="441"/>
      <c r="C18" s="490" t="s">
        <v>73</v>
      </c>
      <c r="D18" s="490" t="s">
        <v>79</v>
      </c>
      <c r="E18" s="441"/>
      <c r="F18" s="441"/>
      <c r="G18" s="441"/>
      <c r="H18" s="441"/>
      <c r="I18" s="441"/>
      <c r="J18" s="441"/>
      <c r="K18" s="441"/>
      <c r="L18" s="498"/>
    </row>
    <row r="19" spans="1:12">
      <c r="A19" s="489"/>
      <c r="B19" s="441"/>
      <c r="C19" s="490"/>
      <c r="D19" s="490"/>
      <c r="E19" s="441"/>
      <c r="F19" s="81"/>
      <c r="G19" s="81"/>
      <c r="H19" s="81"/>
      <c r="I19" s="81"/>
      <c r="J19" s="81"/>
      <c r="K19" s="81"/>
      <c r="L19" s="498"/>
    </row>
    <row r="20" spans="1:12" ht="24" customHeight="1">
      <c r="A20" s="489"/>
      <c r="B20" s="441"/>
      <c r="C20" s="490"/>
      <c r="D20" s="490" t="s">
        <v>80</v>
      </c>
      <c r="E20" s="441"/>
      <c r="F20" s="441"/>
      <c r="G20" s="441"/>
      <c r="H20" s="441"/>
      <c r="I20" s="441"/>
      <c r="J20" s="441"/>
      <c r="K20" s="441"/>
      <c r="L20" s="498"/>
    </row>
    <row r="21" spans="1:12">
      <c r="A21" s="489"/>
      <c r="B21" s="441"/>
      <c r="C21" s="490"/>
      <c r="D21" s="490"/>
      <c r="E21" s="441"/>
      <c r="F21" s="81"/>
      <c r="G21" s="81"/>
      <c r="H21" s="81"/>
      <c r="I21" s="81"/>
      <c r="J21" s="81"/>
      <c r="K21" s="81"/>
      <c r="L21" s="498"/>
    </row>
    <row r="22" spans="1:12" ht="24" customHeight="1">
      <c r="A22" s="489"/>
      <c r="B22" s="441"/>
      <c r="C22" s="490"/>
      <c r="D22" s="490" t="s">
        <v>81</v>
      </c>
      <c r="E22" s="441"/>
      <c r="F22" s="441"/>
      <c r="G22" s="441"/>
      <c r="H22" s="441"/>
      <c r="I22" s="441"/>
      <c r="J22" s="441"/>
      <c r="K22" s="441"/>
      <c r="L22" s="498"/>
    </row>
    <row r="23" spans="1:12">
      <c r="A23" s="489"/>
      <c r="B23" s="441"/>
      <c r="C23" s="490"/>
      <c r="D23" s="490"/>
      <c r="E23" s="441"/>
      <c r="F23" s="81"/>
      <c r="G23" s="81"/>
      <c r="H23" s="81"/>
      <c r="I23" s="81"/>
      <c r="J23" s="81"/>
      <c r="K23" s="81"/>
      <c r="L23" s="498"/>
    </row>
    <row r="24" spans="1:12">
      <c r="A24" s="489"/>
      <c r="B24" s="441"/>
      <c r="C24" s="499" t="s">
        <v>82</v>
      </c>
      <c r="D24" s="499"/>
      <c r="E24" s="499"/>
      <c r="F24" s="113"/>
      <c r="G24" s="113"/>
      <c r="H24" s="113"/>
      <c r="I24" s="113"/>
      <c r="J24" s="113"/>
      <c r="K24" s="113"/>
      <c r="L24" s="118"/>
    </row>
    <row r="25" spans="1:12">
      <c r="A25" s="489"/>
      <c r="B25" s="448" t="s">
        <v>31</v>
      </c>
      <c r="C25" s="448"/>
      <c r="D25" s="448"/>
      <c r="E25" s="448"/>
      <c r="F25" s="109"/>
      <c r="G25" s="109"/>
      <c r="H25" s="109"/>
      <c r="I25" s="109"/>
      <c r="J25" s="109"/>
      <c r="K25" s="109"/>
      <c r="L25" s="119"/>
    </row>
    <row r="26" spans="1:12">
      <c r="A26" s="489"/>
      <c r="B26" s="490">
        <v>2</v>
      </c>
      <c r="C26" s="490" t="s">
        <v>49</v>
      </c>
      <c r="D26" s="441" t="s">
        <v>19</v>
      </c>
      <c r="E26" s="441"/>
      <c r="F26" s="441"/>
      <c r="G26" s="441"/>
      <c r="H26" s="441"/>
      <c r="I26" s="441"/>
      <c r="J26" s="441"/>
      <c r="K26" s="441"/>
      <c r="L26" s="367"/>
    </row>
    <row r="27" spans="1:12">
      <c r="A27" s="489"/>
      <c r="B27" s="441"/>
      <c r="C27" s="490"/>
      <c r="D27" s="441"/>
      <c r="E27" s="441"/>
      <c r="F27" s="81"/>
      <c r="G27" s="81"/>
      <c r="H27" s="81"/>
      <c r="I27" s="81"/>
      <c r="J27" s="81"/>
      <c r="K27" s="81"/>
      <c r="L27" s="320"/>
    </row>
    <row r="28" spans="1:12">
      <c r="A28" s="489"/>
      <c r="B28" s="441"/>
      <c r="C28" s="490"/>
      <c r="D28" s="441" t="s">
        <v>20</v>
      </c>
      <c r="E28" s="441"/>
      <c r="F28" s="497"/>
      <c r="G28" s="497"/>
      <c r="H28" s="497"/>
      <c r="I28" s="497"/>
      <c r="J28" s="497"/>
      <c r="K28" s="497"/>
      <c r="L28" s="320"/>
    </row>
    <row r="29" spans="1:12">
      <c r="A29" s="489"/>
      <c r="B29" s="441"/>
      <c r="C29" s="490"/>
      <c r="D29" s="441"/>
      <c r="E29" s="441"/>
      <c r="F29" s="6"/>
      <c r="G29" s="6"/>
      <c r="H29" s="6"/>
      <c r="I29" s="6"/>
      <c r="J29" s="6"/>
      <c r="K29" s="6"/>
      <c r="L29" s="320"/>
    </row>
    <row r="30" spans="1:12">
      <c r="A30" s="489"/>
      <c r="B30" s="441"/>
      <c r="C30" s="443" t="s">
        <v>29</v>
      </c>
      <c r="D30" s="443"/>
      <c r="E30" s="443"/>
      <c r="F30" s="110"/>
      <c r="G30" s="110"/>
      <c r="H30" s="110"/>
      <c r="I30" s="110"/>
      <c r="J30" s="110"/>
      <c r="K30" s="110"/>
      <c r="L30" s="112"/>
    </row>
    <row r="31" spans="1:12" ht="16.5" customHeight="1">
      <c r="A31" s="489"/>
      <c r="B31" s="441"/>
      <c r="C31" s="490" t="s">
        <v>51</v>
      </c>
      <c r="D31" s="441" t="s">
        <v>21</v>
      </c>
      <c r="E31" s="441"/>
      <c r="F31" s="441"/>
      <c r="G31" s="441"/>
      <c r="H31" s="441"/>
      <c r="I31" s="441"/>
      <c r="J31" s="441"/>
      <c r="K31" s="441"/>
      <c r="L31" s="496"/>
    </row>
    <row r="32" spans="1:12">
      <c r="A32" s="489"/>
      <c r="B32" s="441"/>
      <c r="C32" s="490"/>
      <c r="D32" s="441"/>
      <c r="E32" s="441"/>
      <c r="F32" s="81"/>
      <c r="G32" s="81"/>
      <c r="H32" s="81"/>
      <c r="I32" s="81"/>
      <c r="J32" s="81"/>
      <c r="K32" s="81"/>
      <c r="L32" s="496"/>
    </row>
    <row r="33" spans="1:12">
      <c r="A33" s="489"/>
      <c r="B33" s="441"/>
      <c r="C33" s="490"/>
      <c r="D33" s="441" t="s">
        <v>20</v>
      </c>
      <c r="E33" s="441"/>
      <c r="F33" s="441"/>
      <c r="G33" s="441"/>
      <c r="H33" s="441"/>
      <c r="I33" s="441"/>
      <c r="J33" s="441"/>
      <c r="K33" s="441"/>
      <c r="L33" s="320"/>
    </row>
    <row r="34" spans="1:12">
      <c r="A34" s="489"/>
      <c r="B34" s="441"/>
      <c r="C34" s="490"/>
      <c r="D34" s="441"/>
      <c r="E34" s="441"/>
      <c r="F34" s="81"/>
      <c r="G34" s="81"/>
      <c r="H34" s="81"/>
      <c r="I34" s="81"/>
      <c r="J34" s="81"/>
      <c r="K34" s="81"/>
      <c r="L34" s="320"/>
    </row>
    <row r="35" spans="1:12" ht="36" customHeight="1">
      <c r="A35" s="489"/>
      <c r="B35" s="441"/>
      <c r="C35" s="490"/>
      <c r="D35" s="490" t="s">
        <v>78</v>
      </c>
      <c r="E35" s="441"/>
      <c r="F35" s="441"/>
      <c r="G35" s="441"/>
      <c r="H35" s="441"/>
      <c r="I35" s="441"/>
      <c r="J35" s="441"/>
      <c r="K35" s="441"/>
      <c r="L35" s="498"/>
    </row>
    <row r="36" spans="1:12">
      <c r="A36" s="489"/>
      <c r="B36" s="441"/>
      <c r="C36" s="490"/>
      <c r="D36" s="490"/>
      <c r="E36" s="441"/>
      <c r="F36" s="81"/>
      <c r="G36" s="81"/>
      <c r="H36" s="81"/>
      <c r="I36" s="81"/>
      <c r="J36" s="81"/>
      <c r="K36" s="81"/>
      <c r="L36" s="498"/>
    </row>
    <row r="37" spans="1:12">
      <c r="A37" s="489"/>
      <c r="B37" s="441"/>
      <c r="C37" s="443" t="s">
        <v>30</v>
      </c>
      <c r="D37" s="443"/>
      <c r="E37" s="443"/>
      <c r="F37" s="110"/>
      <c r="G37" s="110"/>
      <c r="H37" s="110"/>
      <c r="I37" s="110"/>
      <c r="J37" s="110"/>
      <c r="K37" s="110"/>
      <c r="L37" s="112"/>
    </row>
    <row r="38" spans="1:12" ht="24" customHeight="1">
      <c r="A38" s="489"/>
      <c r="B38" s="441"/>
      <c r="C38" s="490" t="s">
        <v>73</v>
      </c>
      <c r="D38" s="490" t="s">
        <v>79</v>
      </c>
      <c r="E38" s="441"/>
      <c r="F38" s="441"/>
      <c r="G38" s="441"/>
      <c r="H38" s="441"/>
      <c r="I38" s="441"/>
      <c r="J38" s="441"/>
      <c r="K38" s="441"/>
      <c r="L38" s="498"/>
    </row>
    <row r="39" spans="1:12">
      <c r="A39" s="489"/>
      <c r="B39" s="441"/>
      <c r="C39" s="490"/>
      <c r="D39" s="490"/>
      <c r="E39" s="441"/>
      <c r="F39" s="81"/>
      <c r="G39" s="81"/>
      <c r="H39" s="81"/>
      <c r="I39" s="81"/>
      <c r="J39" s="81"/>
      <c r="K39" s="81"/>
      <c r="L39" s="498"/>
    </row>
    <row r="40" spans="1:12" ht="24" customHeight="1">
      <c r="A40" s="489"/>
      <c r="B40" s="441"/>
      <c r="C40" s="490"/>
      <c r="D40" s="490" t="s">
        <v>80</v>
      </c>
      <c r="E40" s="441"/>
      <c r="F40" s="441"/>
      <c r="G40" s="441"/>
      <c r="H40" s="441"/>
      <c r="I40" s="441"/>
      <c r="J40" s="441"/>
      <c r="K40" s="441"/>
      <c r="L40" s="498"/>
    </row>
    <row r="41" spans="1:12">
      <c r="A41" s="489"/>
      <c r="B41" s="441"/>
      <c r="C41" s="490"/>
      <c r="D41" s="490"/>
      <c r="E41" s="441"/>
      <c r="F41" s="81"/>
      <c r="G41" s="81"/>
      <c r="H41" s="81"/>
      <c r="I41" s="81"/>
      <c r="J41" s="81"/>
      <c r="K41" s="81"/>
      <c r="L41" s="498"/>
    </row>
    <row r="42" spans="1:12" ht="24" customHeight="1">
      <c r="A42" s="489"/>
      <c r="B42" s="441"/>
      <c r="C42" s="490"/>
      <c r="D42" s="490" t="s">
        <v>81</v>
      </c>
      <c r="E42" s="441"/>
      <c r="F42" s="441"/>
      <c r="G42" s="441"/>
      <c r="H42" s="441"/>
      <c r="I42" s="441"/>
      <c r="J42" s="441"/>
      <c r="K42" s="441"/>
      <c r="L42" s="498"/>
    </row>
    <row r="43" spans="1:12">
      <c r="A43" s="489"/>
      <c r="B43" s="441"/>
      <c r="C43" s="490"/>
      <c r="D43" s="490"/>
      <c r="E43" s="441"/>
      <c r="F43" s="81"/>
      <c r="G43" s="81"/>
      <c r="H43" s="81"/>
      <c r="I43" s="81"/>
      <c r="J43" s="81"/>
      <c r="K43" s="81"/>
      <c r="L43" s="498"/>
    </row>
    <row r="44" spans="1:12">
      <c r="A44" s="489"/>
      <c r="B44" s="441"/>
      <c r="C44" s="500" t="s">
        <v>82</v>
      </c>
      <c r="D44" s="500"/>
      <c r="E44" s="500"/>
      <c r="F44" s="110"/>
      <c r="G44" s="110"/>
      <c r="H44" s="110"/>
      <c r="I44" s="110"/>
      <c r="J44" s="110"/>
      <c r="K44" s="110"/>
      <c r="L44" s="117"/>
    </row>
    <row r="45" spans="1:12">
      <c r="A45" s="489"/>
      <c r="B45" s="448" t="s">
        <v>31</v>
      </c>
      <c r="C45" s="448"/>
      <c r="D45" s="448"/>
      <c r="E45" s="448"/>
      <c r="F45" s="109"/>
      <c r="G45" s="109"/>
      <c r="H45" s="109"/>
      <c r="I45" s="109"/>
      <c r="J45" s="109"/>
      <c r="K45" s="109"/>
      <c r="L45" s="119"/>
    </row>
    <row r="46" spans="1:12" ht="16.5" customHeight="1">
      <c r="A46" s="488">
        <v>2</v>
      </c>
      <c r="B46" s="441">
        <v>1</v>
      </c>
      <c r="C46" s="490" t="s">
        <v>49</v>
      </c>
      <c r="D46" s="441" t="s">
        <v>19</v>
      </c>
      <c r="E46" s="441"/>
      <c r="F46" s="441"/>
      <c r="G46" s="441"/>
      <c r="H46" s="441"/>
      <c r="I46" s="441"/>
      <c r="J46" s="441"/>
      <c r="K46" s="441"/>
      <c r="L46" s="498"/>
    </row>
    <row r="47" spans="1:12">
      <c r="A47" s="489"/>
      <c r="B47" s="441"/>
      <c r="C47" s="490"/>
      <c r="D47" s="441"/>
      <c r="E47" s="441"/>
      <c r="F47" s="81"/>
      <c r="G47" s="81"/>
      <c r="H47" s="81"/>
      <c r="I47" s="81"/>
      <c r="J47" s="81"/>
      <c r="K47" s="81"/>
      <c r="L47" s="498"/>
    </row>
    <row r="48" spans="1:12">
      <c r="A48" s="489"/>
      <c r="B48" s="441"/>
      <c r="C48" s="490"/>
      <c r="D48" s="441" t="s">
        <v>20</v>
      </c>
      <c r="E48" s="441"/>
      <c r="F48" s="497"/>
      <c r="G48" s="497"/>
      <c r="H48" s="497"/>
      <c r="I48" s="497"/>
      <c r="J48" s="497"/>
      <c r="K48" s="497"/>
      <c r="L48" s="498"/>
    </row>
    <row r="49" spans="1:12">
      <c r="A49" s="489"/>
      <c r="B49" s="441"/>
      <c r="C49" s="490"/>
      <c r="D49" s="441"/>
      <c r="E49" s="441"/>
      <c r="F49" s="6"/>
      <c r="G49" s="6"/>
      <c r="H49" s="6"/>
      <c r="I49" s="6"/>
      <c r="J49" s="6"/>
      <c r="K49" s="6"/>
      <c r="L49" s="498"/>
    </row>
    <row r="50" spans="1:12">
      <c r="A50" s="489"/>
      <c r="B50" s="441"/>
      <c r="C50" s="443" t="s">
        <v>29</v>
      </c>
      <c r="D50" s="443"/>
      <c r="E50" s="443"/>
      <c r="F50" s="110"/>
      <c r="G50" s="110"/>
      <c r="H50" s="110"/>
      <c r="I50" s="110"/>
      <c r="J50" s="110"/>
      <c r="K50" s="110"/>
      <c r="L50" s="117"/>
    </row>
    <row r="51" spans="1:12" ht="16.5" customHeight="1">
      <c r="A51" s="489"/>
      <c r="B51" s="441"/>
      <c r="C51" s="490" t="s">
        <v>51</v>
      </c>
      <c r="D51" s="441" t="s">
        <v>21</v>
      </c>
      <c r="E51" s="441"/>
      <c r="F51" s="441"/>
      <c r="G51" s="441"/>
      <c r="H51" s="441"/>
      <c r="I51" s="441"/>
      <c r="J51" s="441"/>
      <c r="K51" s="441"/>
      <c r="L51" s="498"/>
    </row>
    <row r="52" spans="1:12">
      <c r="A52" s="489"/>
      <c r="B52" s="441"/>
      <c r="C52" s="490"/>
      <c r="D52" s="441"/>
      <c r="E52" s="441"/>
      <c r="F52" s="81"/>
      <c r="G52" s="81"/>
      <c r="H52" s="81"/>
      <c r="I52" s="81"/>
      <c r="J52" s="81"/>
      <c r="K52" s="81"/>
      <c r="L52" s="498"/>
    </row>
    <row r="53" spans="1:12">
      <c r="A53" s="489"/>
      <c r="B53" s="441"/>
      <c r="C53" s="490"/>
      <c r="D53" s="441" t="s">
        <v>20</v>
      </c>
      <c r="E53" s="441"/>
      <c r="F53" s="441"/>
      <c r="G53" s="441"/>
      <c r="H53" s="441"/>
      <c r="I53" s="441"/>
      <c r="J53" s="441"/>
      <c r="K53" s="441"/>
      <c r="L53" s="498"/>
    </row>
    <row r="54" spans="1:12">
      <c r="A54" s="489"/>
      <c r="B54" s="441"/>
      <c r="C54" s="490"/>
      <c r="D54" s="441"/>
      <c r="E54" s="441"/>
      <c r="F54" s="81"/>
      <c r="G54" s="81"/>
      <c r="H54" s="81"/>
      <c r="I54" s="81"/>
      <c r="J54" s="81"/>
      <c r="K54" s="81"/>
      <c r="L54" s="498"/>
    </row>
    <row r="55" spans="1:12" ht="36" customHeight="1">
      <c r="A55" s="489"/>
      <c r="B55" s="441"/>
      <c r="C55" s="490"/>
      <c r="D55" s="490" t="s">
        <v>78</v>
      </c>
      <c r="E55" s="441"/>
      <c r="F55" s="441"/>
      <c r="G55" s="441"/>
      <c r="H55" s="441"/>
      <c r="I55" s="441"/>
      <c r="J55" s="441"/>
      <c r="K55" s="441"/>
      <c r="L55" s="498"/>
    </row>
    <row r="56" spans="1:12">
      <c r="A56" s="489"/>
      <c r="B56" s="441"/>
      <c r="C56" s="490"/>
      <c r="D56" s="490"/>
      <c r="E56" s="441"/>
      <c r="F56" s="81"/>
      <c r="G56" s="81"/>
      <c r="H56" s="81"/>
      <c r="I56" s="81"/>
      <c r="J56" s="81"/>
      <c r="K56" s="81"/>
      <c r="L56" s="498"/>
    </row>
    <row r="57" spans="1:12">
      <c r="A57" s="489"/>
      <c r="B57" s="441"/>
      <c r="C57" s="443" t="s">
        <v>30</v>
      </c>
      <c r="D57" s="443"/>
      <c r="E57" s="443"/>
      <c r="F57" s="110"/>
      <c r="G57" s="110"/>
      <c r="H57" s="110"/>
      <c r="I57" s="110"/>
      <c r="J57" s="110"/>
      <c r="K57" s="110"/>
      <c r="L57" s="117"/>
    </row>
    <row r="58" spans="1:12" ht="24" customHeight="1">
      <c r="A58" s="489"/>
      <c r="B58" s="441"/>
      <c r="C58" s="490" t="s">
        <v>73</v>
      </c>
      <c r="D58" s="490" t="s">
        <v>79</v>
      </c>
      <c r="E58" s="441"/>
      <c r="F58" s="441"/>
      <c r="G58" s="441"/>
      <c r="H58" s="441"/>
      <c r="I58" s="441"/>
      <c r="J58" s="441"/>
      <c r="K58" s="441"/>
      <c r="L58" s="498"/>
    </row>
    <row r="59" spans="1:12">
      <c r="A59" s="489"/>
      <c r="B59" s="441"/>
      <c r="C59" s="490"/>
      <c r="D59" s="490"/>
      <c r="E59" s="441"/>
      <c r="F59" s="81"/>
      <c r="G59" s="81"/>
      <c r="H59" s="81"/>
      <c r="I59" s="81"/>
      <c r="J59" s="81"/>
      <c r="K59" s="81"/>
      <c r="L59" s="498"/>
    </row>
    <row r="60" spans="1:12" ht="24" customHeight="1">
      <c r="A60" s="489"/>
      <c r="B60" s="441"/>
      <c r="C60" s="490"/>
      <c r="D60" s="490" t="s">
        <v>80</v>
      </c>
      <c r="E60" s="441"/>
      <c r="F60" s="441"/>
      <c r="G60" s="441"/>
      <c r="H60" s="441"/>
      <c r="I60" s="441"/>
      <c r="J60" s="441"/>
      <c r="K60" s="441"/>
      <c r="L60" s="498"/>
    </row>
    <row r="61" spans="1:12">
      <c r="A61" s="489"/>
      <c r="B61" s="441"/>
      <c r="C61" s="490"/>
      <c r="D61" s="490"/>
      <c r="E61" s="441"/>
      <c r="F61" s="81"/>
      <c r="G61" s="81"/>
      <c r="H61" s="81"/>
      <c r="I61" s="81"/>
      <c r="J61" s="81"/>
      <c r="K61" s="81"/>
      <c r="L61" s="498"/>
    </row>
    <row r="62" spans="1:12" ht="24" customHeight="1">
      <c r="A62" s="489"/>
      <c r="B62" s="441"/>
      <c r="C62" s="490"/>
      <c r="D62" s="490" t="s">
        <v>81</v>
      </c>
      <c r="E62" s="441"/>
      <c r="F62" s="441"/>
      <c r="G62" s="441"/>
      <c r="H62" s="441"/>
      <c r="I62" s="441"/>
      <c r="J62" s="441"/>
      <c r="K62" s="441"/>
      <c r="L62" s="498"/>
    </row>
    <row r="63" spans="1:12">
      <c r="A63" s="489"/>
      <c r="B63" s="441"/>
      <c r="C63" s="490"/>
      <c r="D63" s="490"/>
      <c r="E63" s="441"/>
      <c r="F63" s="81"/>
      <c r="G63" s="81"/>
      <c r="H63" s="81"/>
      <c r="I63" s="81"/>
      <c r="J63" s="81"/>
      <c r="K63" s="81"/>
      <c r="L63" s="498"/>
    </row>
    <row r="64" spans="1:12">
      <c r="A64" s="489"/>
      <c r="B64" s="441"/>
      <c r="C64" s="500" t="s">
        <v>82</v>
      </c>
      <c r="D64" s="500"/>
      <c r="E64" s="500"/>
      <c r="F64" s="110"/>
      <c r="G64" s="110"/>
      <c r="H64" s="110"/>
      <c r="I64" s="110"/>
      <c r="J64" s="110"/>
      <c r="K64" s="110"/>
      <c r="L64" s="117"/>
    </row>
    <row r="65" spans="1:12">
      <c r="A65" s="489"/>
      <c r="B65" s="448" t="s">
        <v>31</v>
      </c>
      <c r="C65" s="448"/>
      <c r="D65" s="448"/>
      <c r="E65" s="448"/>
      <c r="F65" s="109"/>
      <c r="G65" s="109"/>
      <c r="H65" s="109"/>
      <c r="I65" s="109"/>
      <c r="J65" s="109"/>
      <c r="K65" s="109"/>
      <c r="L65" s="119"/>
    </row>
    <row r="66" spans="1:12" ht="16.5" customHeight="1">
      <c r="A66" s="489"/>
      <c r="B66" s="441">
        <v>2</v>
      </c>
      <c r="C66" s="490" t="s">
        <v>49</v>
      </c>
      <c r="D66" s="441" t="s">
        <v>19</v>
      </c>
      <c r="E66" s="441"/>
      <c r="F66" s="441"/>
      <c r="G66" s="441"/>
      <c r="H66" s="441"/>
      <c r="I66" s="441"/>
      <c r="J66" s="441"/>
      <c r="K66" s="441"/>
      <c r="L66" s="367"/>
    </row>
    <row r="67" spans="1:12">
      <c r="A67" s="489"/>
      <c r="B67" s="441"/>
      <c r="C67" s="441"/>
      <c r="D67" s="441"/>
      <c r="E67" s="441"/>
      <c r="F67" s="81"/>
      <c r="G67" s="81"/>
      <c r="H67" s="81"/>
      <c r="I67" s="81"/>
      <c r="J67" s="81"/>
      <c r="K67" s="81"/>
      <c r="L67" s="320"/>
    </row>
    <row r="68" spans="1:12">
      <c r="A68" s="489"/>
      <c r="B68" s="441"/>
      <c r="C68" s="441"/>
      <c r="D68" s="441" t="s">
        <v>20</v>
      </c>
      <c r="E68" s="441"/>
      <c r="F68" s="497"/>
      <c r="G68" s="497"/>
      <c r="H68" s="497"/>
      <c r="I68" s="497"/>
      <c r="J68" s="497"/>
      <c r="K68" s="497"/>
      <c r="L68" s="320"/>
    </row>
    <row r="69" spans="1:12">
      <c r="A69" s="489"/>
      <c r="B69" s="441"/>
      <c r="C69" s="441"/>
      <c r="D69" s="441"/>
      <c r="E69" s="441"/>
      <c r="F69" s="6"/>
      <c r="G69" s="6"/>
      <c r="H69" s="6"/>
      <c r="I69" s="6"/>
      <c r="J69" s="6"/>
      <c r="K69" s="6"/>
      <c r="L69" s="320"/>
    </row>
    <row r="70" spans="1:12">
      <c r="A70" s="489"/>
      <c r="B70" s="441"/>
      <c r="C70" s="443" t="s">
        <v>29</v>
      </c>
      <c r="D70" s="443"/>
      <c r="E70" s="443"/>
      <c r="F70" s="110"/>
      <c r="G70" s="110"/>
      <c r="H70" s="110"/>
      <c r="I70" s="110"/>
      <c r="J70" s="110"/>
      <c r="K70" s="110"/>
      <c r="L70" s="112"/>
    </row>
    <row r="71" spans="1:12" ht="16.5" customHeight="1">
      <c r="A71" s="489"/>
      <c r="B71" s="441"/>
      <c r="C71" s="490" t="s">
        <v>53</v>
      </c>
      <c r="D71" s="441" t="s">
        <v>21</v>
      </c>
      <c r="E71" s="441"/>
      <c r="F71" s="441"/>
      <c r="G71" s="441"/>
      <c r="H71" s="441"/>
      <c r="I71" s="441"/>
      <c r="J71" s="441"/>
      <c r="K71" s="441"/>
      <c r="L71" s="496"/>
    </row>
    <row r="72" spans="1:12">
      <c r="A72" s="489"/>
      <c r="B72" s="441"/>
      <c r="C72" s="490"/>
      <c r="D72" s="441"/>
      <c r="E72" s="441"/>
      <c r="F72" s="81"/>
      <c r="G72" s="81"/>
      <c r="H72" s="81"/>
      <c r="I72" s="81"/>
      <c r="J72" s="81"/>
      <c r="K72" s="81"/>
      <c r="L72" s="496"/>
    </row>
    <row r="73" spans="1:12">
      <c r="A73" s="489"/>
      <c r="B73" s="441"/>
      <c r="C73" s="490"/>
      <c r="D73" s="441" t="s">
        <v>20</v>
      </c>
      <c r="E73" s="441"/>
      <c r="F73" s="441"/>
      <c r="G73" s="441"/>
      <c r="H73" s="441"/>
      <c r="I73" s="441"/>
      <c r="J73" s="441"/>
      <c r="K73" s="441"/>
      <c r="L73" s="320"/>
    </row>
    <row r="74" spans="1:12">
      <c r="A74" s="489"/>
      <c r="B74" s="441"/>
      <c r="C74" s="490"/>
      <c r="D74" s="441"/>
      <c r="E74" s="441"/>
      <c r="F74" s="81"/>
      <c r="G74" s="81"/>
      <c r="H74" s="81"/>
      <c r="I74" s="81"/>
      <c r="J74" s="81"/>
      <c r="K74" s="81"/>
      <c r="L74" s="320"/>
    </row>
    <row r="75" spans="1:12" ht="36" customHeight="1">
      <c r="A75" s="489"/>
      <c r="B75" s="441"/>
      <c r="C75" s="490"/>
      <c r="D75" s="490" t="s">
        <v>78</v>
      </c>
      <c r="E75" s="441"/>
      <c r="F75" s="441"/>
      <c r="G75" s="441"/>
      <c r="H75" s="441"/>
      <c r="I75" s="441"/>
      <c r="J75" s="441"/>
      <c r="K75" s="441"/>
      <c r="L75" s="498"/>
    </row>
    <row r="76" spans="1:12">
      <c r="A76" s="489"/>
      <c r="B76" s="441"/>
      <c r="C76" s="490"/>
      <c r="D76" s="490"/>
      <c r="E76" s="441"/>
      <c r="F76" s="81"/>
      <c r="G76" s="81"/>
      <c r="H76" s="81"/>
      <c r="I76" s="81"/>
      <c r="J76" s="81"/>
      <c r="K76" s="81"/>
      <c r="L76" s="498"/>
    </row>
    <row r="77" spans="1:12">
      <c r="A77" s="489"/>
      <c r="B77" s="441"/>
      <c r="C77" s="443" t="s">
        <v>30</v>
      </c>
      <c r="D77" s="443"/>
      <c r="E77" s="443"/>
      <c r="F77" s="110"/>
      <c r="G77" s="110"/>
      <c r="H77" s="110"/>
      <c r="I77" s="110"/>
      <c r="J77" s="110"/>
      <c r="K77" s="110"/>
      <c r="L77" s="112"/>
    </row>
    <row r="78" spans="1:12" ht="24" customHeight="1">
      <c r="A78" s="489"/>
      <c r="B78" s="441"/>
      <c r="C78" s="490" t="s">
        <v>73</v>
      </c>
      <c r="D78" s="490" t="s">
        <v>79</v>
      </c>
      <c r="E78" s="441"/>
      <c r="F78" s="441"/>
      <c r="G78" s="441"/>
      <c r="H78" s="441"/>
      <c r="I78" s="441"/>
      <c r="J78" s="441"/>
      <c r="K78" s="441"/>
      <c r="L78" s="498"/>
    </row>
    <row r="79" spans="1:12">
      <c r="A79" s="489"/>
      <c r="B79" s="441"/>
      <c r="C79" s="490"/>
      <c r="D79" s="490"/>
      <c r="E79" s="441"/>
      <c r="F79" s="81"/>
      <c r="G79" s="81"/>
      <c r="H79" s="81"/>
      <c r="I79" s="81"/>
      <c r="J79" s="81"/>
      <c r="K79" s="81"/>
      <c r="L79" s="498"/>
    </row>
    <row r="80" spans="1:12" ht="24" customHeight="1">
      <c r="A80" s="489"/>
      <c r="B80" s="441"/>
      <c r="C80" s="490"/>
      <c r="D80" s="490" t="s">
        <v>80</v>
      </c>
      <c r="E80" s="441"/>
      <c r="F80" s="441"/>
      <c r="G80" s="441"/>
      <c r="H80" s="441"/>
      <c r="I80" s="441"/>
      <c r="J80" s="441"/>
      <c r="K80" s="441"/>
      <c r="L80" s="498"/>
    </row>
    <row r="81" spans="1:12">
      <c r="A81" s="489"/>
      <c r="B81" s="441"/>
      <c r="C81" s="490"/>
      <c r="D81" s="490"/>
      <c r="E81" s="441"/>
      <c r="F81" s="81"/>
      <c r="G81" s="81"/>
      <c r="H81" s="81"/>
      <c r="I81" s="81"/>
      <c r="J81" s="81"/>
      <c r="K81" s="81"/>
      <c r="L81" s="498"/>
    </row>
    <row r="82" spans="1:12" ht="24" customHeight="1">
      <c r="A82" s="489"/>
      <c r="B82" s="441"/>
      <c r="C82" s="490"/>
      <c r="D82" s="490" t="s">
        <v>81</v>
      </c>
      <c r="E82" s="441"/>
      <c r="F82" s="441"/>
      <c r="G82" s="441"/>
      <c r="H82" s="441"/>
      <c r="I82" s="441"/>
      <c r="J82" s="441"/>
      <c r="K82" s="441"/>
      <c r="L82" s="498"/>
    </row>
    <row r="83" spans="1:12">
      <c r="A83" s="489"/>
      <c r="B83" s="441"/>
      <c r="C83" s="490"/>
      <c r="D83" s="490"/>
      <c r="E83" s="441"/>
      <c r="F83" s="81"/>
      <c r="G83" s="81"/>
      <c r="H83" s="81"/>
      <c r="I83" s="81"/>
      <c r="J83" s="81"/>
      <c r="K83" s="81"/>
      <c r="L83" s="498"/>
    </row>
    <row r="84" spans="1:12">
      <c r="A84" s="489"/>
      <c r="B84" s="441"/>
      <c r="C84" s="500" t="s">
        <v>82</v>
      </c>
      <c r="D84" s="500"/>
      <c r="E84" s="500"/>
      <c r="F84" s="110"/>
      <c r="G84" s="110"/>
      <c r="H84" s="110"/>
      <c r="I84" s="110"/>
      <c r="J84" s="110"/>
      <c r="K84" s="110"/>
      <c r="L84" s="117"/>
    </row>
    <row r="85" spans="1:12">
      <c r="A85" s="489"/>
      <c r="B85" s="448" t="s">
        <v>31</v>
      </c>
      <c r="C85" s="448"/>
      <c r="D85" s="448"/>
      <c r="E85" s="448"/>
      <c r="F85" s="109"/>
      <c r="G85" s="109"/>
      <c r="H85" s="109"/>
      <c r="I85" s="109"/>
      <c r="J85" s="109"/>
      <c r="K85" s="109"/>
      <c r="L85" s="119"/>
    </row>
    <row r="86" spans="1:12" ht="16.5" customHeight="1">
      <c r="A86" s="488">
        <v>3</v>
      </c>
      <c r="B86" s="441">
        <v>1</v>
      </c>
      <c r="C86" s="490" t="s">
        <v>49</v>
      </c>
      <c r="D86" s="441" t="s">
        <v>19</v>
      </c>
      <c r="E86" s="441"/>
      <c r="F86" s="441"/>
      <c r="G86" s="441"/>
      <c r="H86" s="441"/>
      <c r="I86" s="441"/>
      <c r="J86" s="441"/>
      <c r="K86" s="441"/>
      <c r="L86" s="498"/>
    </row>
    <row r="87" spans="1:12">
      <c r="A87" s="489"/>
      <c r="B87" s="441"/>
      <c r="C87" s="490"/>
      <c r="D87" s="441"/>
      <c r="E87" s="441"/>
      <c r="F87" s="81"/>
      <c r="G87" s="81"/>
      <c r="H87" s="81"/>
      <c r="I87" s="81"/>
      <c r="J87" s="81"/>
      <c r="K87" s="81"/>
      <c r="L87" s="498"/>
    </row>
    <row r="88" spans="1:12">
      <c r="A88" s="489"/>
      <c r="B88" s="441"/>
      <c r="C88" s="490"/>
      <c r="D88" s="441" t="s">
        <v>20</v>
      </c>
      <c r="E88" s="441"/>
      <c r="F88" s="497"/>
      <c r="G88" s="497"/>
      <c r="H88" s="497"/>
      <c r="I88" s="497"/>
      <c r="J88" s="497"/>
      <c r="K88" s="497"/>
      <c r="L88" s="498"/>
    </row>
    <row r="89" spans="1:12">
      <c r="A89" s="489"/>
      <c r="B89" s="441"/>
      <c r="C89" s="490"/>
      <c r="D89" s="441"/>
      <c r="E89" s="441"/>
      <c r="F89" s="6"/>
      <c r="G89" s="6"/>
      <c r="H89" s="6"/>
      <c r="I89" s="6"/>
      <c r="J89" s="6"/>
      <c r="K89" s="6"/>
      <c r="L89" s="498"/>
    </row>
    <row r="90" spans="1:12">
      <c r="A90" s="489"/>
      <c r="B90" s="441"/>
      <c r="C90" s="443" t="s">
        <v>29</v>
      </c>
      <c r="D90" s="443"/>
      <c r="E90" s="443"/>
      <c r="F90" s="110"/>
      <c r="G90" s="110"/>
      <c r="H90" s="110"/>
      <c r="I90" s="110"/>
      <c r="J90" s="110"/>
      <c r="K90" s="110"/>
      <c r="L90" s="117"/>
    </row>
    <row r="91" spans="1:12" ht="16.5" customHeight="1">
      <c r="A91" s="489"/>
      <c r="B91" s="441"/>
      <c r="C91" s="490" t="s">
        <v>51</v>
      </c>
      <c r="D91" s="441" t="s">
        <v>21</v>
      </c>
      <c r="E91" s="441"/>
      <c r="F91" s="441"/>
      <c r="G91" s="441"/>
      <c r="H91" s="441"/>
      <c r="I91" s="441"/>
      <c r="J91" s="441"/>
      <c r="K91" s="441"/>
      <c r="L91" s="498"/>
    </row>
    <row r="92" spans="1:12">
      <c r="A92" s="489"/>
      <c r="B92" s="441"/>
      <c r="C92" s="490"/>
      <c r="D92" s="441"/>
      <c r="E92" s="441"/>
      <c r="F92" s="81"/>
      <c r="G92" s="81"/>
      <c r="H92" s="81"/>
      <c r="I92" s="81"/>
      <c r="J92" s="81"/>
      <c r="K92" s="81"/>
      <c r="L92" s="498"/>
    </row>
    <row r="93" spans="1:12">
      <c r="A93" s="489"/>
      <c r="B93" s="441"/>
      <c r="C93" s="490"/>
      <c r="D93" s="441" t="s">
        <v>20</v>
      </c>
      <c r="E93" s="441"/>
      <c r="F93" s="441"/>
      <c r="G93" s="441"/>
      <c r="H93" s="441"/>
      <c r="I93" s="441"/>
      <c r="J93" s="441"/>
      <c r="K93" s="441"/>
      <c r="L93" s="498"/>
    </row>
    <row r="94" spans="1:12">
      <c r="A94" s="489"/>
      <c r="B94" s="441"/>
      <c r="C94" s="490"/>
      <c r="D94" s="441"/>
      <c r="E94" s="441"/>
      <c r="F94" s="81"/>
      <c r="G94" s="81"/>
      <c r="H94" s="81"/>
      <c r="I94" s="81"/>
      <c r="J94" s="81"/>
      <c r="K94" s="81"/>
      <c r="L94" s="498"/>
    </row>
    <row r="95" spans="1:12" ht="36" customHeight="1">
      <c r="A95" s="489"/>
      <c r="B95" s="441"/>
      <c r="C95" s="490"/>
      <c r="D95" s="490" t="s">
        <v>78</v>
      </c>
      <c r="E95" s="441"/>
      <c r="F95" s="441"/>
      <c r="G95" s="441"/>
      <c r="H95" s="441"/>
      <c r="I95" s="441"/>
      <c r="J95" s="441"/>
      <c r="K95" s="441"/>
      <c r="L95" s="498"/>
    </row>
    <row r="96" spans="1:12">
      <c r="A96" s="489"/>
      <c r="B96" s="441"/>
      <c r="C96" s="490"/>
      <c r="D96" s="490"/>
      <c r="E96" s="441"/>
      <c r="F96" s="81"/>
      <c r="G96" s="81"/>
      <c r="H96" s="81"/>
      <c r="I96" s="81"/>
      <c r="J96" s="81"/>
      <c r="K96" s="81"/>
      <c r="L96" s="498"/>
    </row>
    <row r="97" spans="1:12">
      <c r="A97" s="489"/>
      <c r="B97" s="441"/>
      <c r="C97" s="443" t="s">
        <v>30</v>
      </c>
      <c r="D97" s="443"/>
      <c r="E97" s="443"/>
      <c r="F97" s="110"/>
      <c r="G97" s="110"/>
      <c r="H97" s="110"/>
      <c r="I97" s="110"/>
      <c r="J97" s="110"/>
      <c r="K97" s="110"/>
      <c r="L97" s="117"/>
    </row>
    <row r="98" spans="1:12" ht="24" customHeight="1">
      <c r="A98" s="489"/>
      <c r="B98" s="441"/>
      <c r="C98" s="490" t="s">
        <v>73</v>
      </c>
      <c r="D98" s="490" t="s">
        <v>79</v>
      </c>
      <c r="E98" s="441"/>
      <c r="F98" s="441"/>
      <c r="G98" s="441"/>
      <c r="H98" s="441"/>
      <c r="I98" s="441"/>
      <c r="J98" s="441"/>
      <c r="K98" s="441"/>
      <c r="L98" s="498"/>
    </row>
    <row r="99" spans="1:12">
      <c r="A99" s="489"/>
      <c r="B99" s="441"/>
      <c r="C99" s="490"/>
      <c r="D99" s="490"/>
      <c r="E99" s="441"/>
      <c r="F99" s="81"/>
      <c r="G99" s="81"/>
      <c r="H99" s="81"/>
      <c r="I99" s="81"/>
      <c r="J99" s="81"/>
      <c r="K99" s="81"/>
      <c r="L99" s="498"/>
    </row>
    <row r="100" spans="1:12" ht="24" customHeight="1">
      <c r="A100" s="489"/>
      <c r="B100" s="441"/>
      <c r="C100" s="490"/>
      <c r="D100" s="490" t="s">
        <v>80</v>
      </c>
      <c r="E100" s="441"/>
      <c r="F100" s="441"/>
      <c r="G100" s="441"/>
      <c r="H100" s="441"/>
      <c r="I100" s="441"/>
      <c r="J100" s="441"/>
      <c r="K100" s="441"/>
      <c r="L100" s="498"/>
    </row>
    <row r="101" spans="1:12">
      <c r="A101" s="489"/>
      <c r="B101" s="441"/>
      <c r="C101" s="490"/>
      <c r="D101" s="490"/>
      <c r="E101" s="441"/>
      <c r="F101" s="81"/>
      <c r="G101" s="81"/>
      <c r="H101" s="81"/>
      <c r="I101" s="81"/>
      <c r="J101" s="81"/>
      <c r="K101" s="81"/>
      <c r="L101" s="498"/>
    </row>
    <row r="102" spans="1:12" ht="24" customHeight="1">
      <c r="A102" s="489"/>
      <c r="B102" s="441"/>
      <c r="C102" s="490"/>
      <c r="D102" s="490" t="s">
        <v>81</v>
      </c>
      <c r="E102" s="441"/>
      <c r="F102" s="441"/>
      <c r="G102" s="441"/>
      <c r="H102" s="441"/>
      <c r="I102" s="441"/>
      <c r="J102" s="441"/>
      <c r="K102" s="441"/>
      <c r="L102" s="498"/>
    </row>
    <row r="103" spans="1:12">
      <c r="A103" s="489"/>
      <c r="B103" s="441"/>
      <c r="C103" s="490"/>
      <c r="D103" s="490"/>
      <c r="E103" s="441"/>
      <c r="F103" s="81"/>
      <c r="G103" s="81"/>
      <c r="H103" s="81"/>
      <c r="I103" s="81"/>
      <c r="J103" s="81"/>
      <c r="K103" s="81"/>
      <c r="L103" s="498"/>
    </row>
    <row r="104" spans="1:12">
      <c r="A104" s="489"/>
      <c r="B104" s="441"/>
      <c r="C104" s="500" t="s">
        <v>82</v>
      </c>
      <c r="D104" s="500"/>
      <c r="E104" s="500"/>
      <c r="F104" s="110"/>
      <c r="G104" s="110"/>
      <c r="H104" s="110"/>
      <c r="I104" s="110"/>
      <c r="J104" s="110"/>
      <c r="K104" s="110"/>
      <c r="L104" s="117"/>
    </row>
    <row r="105" spans="1:12">
      <c r="A105" s="489"/>
      <c r="B105" s="448" t="s">
        <v>31</v>
      </c>
      <c r="C105" s="448"/>
      <c r="D105" s="448"/>
      <c r="E105" s="448"/>
      <c r="F105" s="109"/>
      <c r="G105" s="109"/>
      <c r="H105" s="109"/>
      <c r="I105" s="109"/>
      <c r="J105" s="109"/>
      <c r="K105" s="109"/>
      <c r="L105" s="119"/>
    </row>
    <row r="106" spans="1:12" ht="16.5" customHeight="1">
      <c r="A106" s="489"/>
      <c r="B106" s="441">
        <v>2</v>
      </c>
      <c r="C106" s="490" t="s">
        <v>49</v>
      </c>
      <c r="D106" s="441" t="s">
        <v>19</v>
      </c>
      <c r="E106" s="441"/>
      <c r="F106" s="441"/>
      <c r="G106" s="441"/>
      <c r="H106" s="441"/>
      <c r="I106" s="441"/>
      <c r="J106" s="441"/>
      <c r="K106" s="441"/>
      <c r="L106" s="367"/>
    </row>
    <row r="107" spans="1:12">
      <c r="A107" s="489"/>
      <c r="B107" s="441"/>
      <c r="C107" s="441"/>
      <c r="D107" s="441"/>
      <c r="E107" s="441"/>
      <c r="F107" s="81"/>
      <c r="G107" s="81"/>
      <c r="H107" s="81"/>
      <c r="I107" s="81"/>
      <c r="J107" s="81"/>
      <c r="K107" s="81"/>
      <c r="L107" s="320"/>
    </row>
    <row r="108" spans="1:12">
      <c r="A108" s="489"/>
      <c r="B108" s="441"/>
      <c r="C108" s="441"/>
      <c r="D108" s="441" t="s">
        <v>20</v>
      </c>
      <c r="E108" s="441"/>
      <c r="F108" s="497"/>
      <c r="G108" s="497"/>
      <c r="H108" s="497"/>
      <c r="I108" s="497"/>
      <c r="J108" s="497"/>
      <c r="K108" s="497"/>
      <c r="L108" s="320"/>
    </row>
    <row r="109" spans="1:12">
      <c r="A109" s="489"/>
      <c r="B109" s="441"/>
      <c r="C109" s="441"/>
      <c r="D109" s="441"/>
      <c r="E109" s="441"/>
      <c r="F109" s="6"/>
      <c r="G109" s="6"/>
      <c r="H109" s="6"/>
      <c r="I109" s="6"/>
      <c r="J109" s="6"/>
      <c r="K109" s="6"/>
      <c r="L109" s="320"/>
    </row>
    <row r="110" spans="1:12">
      <c r="A110" s="489"/>
      <c r="B110" s="441"/>
      <c r="C110" s="443" t="s">
        <v>29</v>
      </c>
      <c r="D110" s="443"/>
      <c r="E110" s="443"/>
      <c r="F110" s="110"/>
      <c r="G110" s="110"/>
      <c r="H110" s="110"/>
      <c r="I110" s="110"/>
      <c r="J110" s="110"/>
      <c r="K110" s="110"/>
      <c r="L110" s="112"/>
    </row>
    <row r="111" spans="1:12" ht="16.5" customHeight="1">
      <c r="A111" s="489"/>
      <c r="B111" s="441"/>
      <c r="C111" s="490" t="s">
        <v>53</v>
      </c>
      <c r="D111" s="441" t="s">
        <v>21</v>
      </c>
      <c r="E111" s="441"/>
      <c r="F111" s="441"/>
      <c r="G111" s="441"/>
      <c r="H111" s="441"/>
      <c r="I111" s="441"/>
      <c r="J111" s="441"/>
      <c r="K111" s="441"/>
      <c r="L111" s="496"/>
    </row>
    <row r="112" spans="1:12">
      <c r="A112" s="489"/>
      <c r="B112" s="441"/>
      <c r="C112" s="490"/>
      <c r="D112" s="441"/>
      <c r="E112" s="441"/>
      <c r="F112" s="81"/>
      <c r="G112" s="81"/>
      <c r="H112" s="81"/>
      <c r="I112" s="81"/>
      <c r="J112" s="81"/>
      <c r="K112" s="81"/>
      <c r="L112" s="496"/>
    </row>
    <row r="113" spans="1:12">
      <c r="A113" s="489"/>
      <c r="B113" s="441"/>
      <c r="C113" s="490"/>
      <c r="D113" s="441" t="s">
        <v>20</v>
      </c>
      <c r="E113" s="441"/>
      <c r="F113" s="441"/>
      <c r="G113" s="441"/>
      <c r="H113" s="441"/>
      <c r="I113" s="441"/>
      <c r="J113" s="441"/>
      <c r="K113" s="441"/>
      <c r="L113" s="320"/>
    </row>
    <row r="114" spans="1:12">
      <c r="A114" s="489"/>
      <c r="B114" s="441"/>
      <c r="C114" s="490"/>
      <c r="D114" s="441"/>
      <c r="E114" s="441"/>
      <c r="F114" s="81"/>
      <c r="G114" s="81"/>
      <c r="H114" s="81"/>
      <c r="I114" s="81"/>
      <c r="J114" s="81"/>
      <c r="K114" s="81"/>
      <c r="L114" s="320"/>
    </row>
    <row r="115" spans="1:12" ht="36" customHeight="1">
      <c r="A115" s="489"/>
      <c r="B115" s="441"/>
      <c r="C115" s="490"/>
      <c r="D115" s="490" t="s">
        <v>78</v>
      </c>
      <c r="E115" s="441"/>
      <c r="F115" s="441"/>
      <c r="G115" s="441"/>
      <c r="H115" s="441"/>
      <c r="I115" s="441"/>
      <c r="J115" s="441"/>
      <c r="K115" s="441"/>
      <c r="L115" s="498"/>
    </row>
    <row r="116" spans="1:12">
      <c r="A116" s="489"/>
      <c r="B116" s="441"/>
      <c r="C116" s="490"/>
      <c r="D116" s="490"/>
      <c r="E116" s="441"/>
      <c r="F116" s="81"/>
      <c r="G116" s="81"/>
      <c r="H116" s="81"/>
      <c r="I116" s="81"/>
      <c r="J116" s="81"/>
      <c r="K116" s="81"/>
      <c r="L116" s="498"/>
    </row>
    <row r="117" spans="1:12">
      <c r="A117" s="489"/>
      <c r="B117" s="441"/>
      <c r="C117" s="443" t="s">
        <v>30</v>
      </c>
      <c r="D117" s="443"/>
      <c r="E117" s="443"/>
      <c r="F117" s="110"/>
      <c r="G117" s="110"/>
      <c r="H117" s="110"/>
      <c r="I117" s="110"/>
      <c r="J117" s="110"/>
      <c r="K117" s="110"/>
      <c r="L117" s="112"/>
    </row>
    <row r="118" spans="1:12" ht="24" customHeight="1">
      <c r="A118" s="489"/>
      <c r="B118" s="441"/>
      <c r="C118" s="490" t="s">
        <v>73</v>
      </c>
      <c r="D118" s="490" t="s">
        <v>79</v>
      </c>
      <c r="E118" s="441"/>
      <c r="F118" s="441"/>
      <c r="G118" s="441"/>
      <c r="H118" s="441"/>
      <c r="I118" s="441"/>
      <c r="J118" s="441"/>
      <c r="K118" s="441"/>
      <c r="L118" s="498"/>
    </row>
    <row r="119" spans="1:12">
      <c r="A119" s="489"/>
      <c r="B119" s="441"/>
      <c r="C119" s="490"/>
      <c r="D119" s="490"/>
      <c r="E119" s="441"/>
      <c r="F119" s="81"/>
      <c r="G119" s="81"/>
      <c r="H119" s="81"/>
      <c r="I119" s="81"/>
      <c r="J119" s="81"/>
      <c r="K119" s="81"/>
      <c r="L119" s="498"/>
    </row>
    <row r="120" spans="1:12" ht="24" customHeight="1">
      <c r="A120" s="489"/>
      <c r="B120" s="441"/>
      <c r="C120" s="490"/>
      <c r="D120" s="490" t="s">
        <v>80</v>
      </c>
      <c r="E120" s="441"/>
      <c r="F120" s="441"/>
      <c r="G120" s="441"/>
      <c r="H120" s="441"/>
      <c r="I120" s="441"/>
      <c r="J120" s="441"/>
      <c r="K120" s="441"/>
      <c r="L120" s="498"/>
    </row>
    <row r="121" spans="1:12">
      <c r="A121" s="489"/>
      <c r="B121" s="441"/>
      <c r="C121" s="490"/>
      <c r="D121" s="490"/>
      <c r="E121" s="441"/>
      <c r="F121" s="81"/>
      <c r="G121" s="81"/>
      <c r="H121" s="81"/>
      <c r="I121" s="81"/>
      <c r="J121" s="81"/>
      <c r="K121" s="81"/>
      <c r="L121" s="498"/>
    </row>
    <row r="122" spans="1:12" ht="24" customHeight="1">
      <c r="A122" s="489"/>
      <c r="B122" s="441"/>
      <c r="C122" s="490"/>
      <c r="D122" s="490" t="s">
        <v>81</v>
      </c>
      <c r="E122" s="441"/>
      <c r="F122" s="441"/>
      <c r="G122" s="441"/>
      <c r="H122" s="441"/>
      <c r="I122" s="441"/>
      <c r="J122" s="441"/>
      <c r="K122" s="441"/>
      <c r="L122" s="498"/>
    </row>
    <row r="123" spans="1:12">
      <c r="A123" s="489"/>
      <c r="B123" s="441"/>
      <c r="C123" s="490"/>
      <c r="D123" s="490"/>
      <c r="E123" s="441"/>
      <c r="F123" s="81"/>
      <c r="G123" s="81"/>
      <c r="H123" s="81"/>
      <c r="I123" s="81"/>
      <c r="J123" s="81"/>
      <c r="K123" s="81"/>
      <c r="L123" s="498"/>
    </row>
    <row r="124" spans="1:12">
      <c r="A124" s="489"/>
      <c r="B124" s="441"/>
      <c r="C124" s="500" t="s">
        <v>82</v>
      </c>
      <c r="D124" s="500"/>
      <c r="E124" s="500"/>
      <c r="F124" s="110"/>
      <c r="G124" s="110"/>
      <c r="H124" s="110"/>
      <c r="I124" s="110"/>
      <c r="J124" s="110"/>
      <c r="K124" s="110"/>
      <c r="L124" s="117"/>
    </row>
    <row r="125" spans="1:12">
      <c r="A125" s="489"/>
      <c r="B125" s="448" t="s">
        <v>31</v>
      </c>
      <c r="C125" s="448"/>
      <c r="D125" s="448"/>
      <c r="E125" s="448"/>
      <c r="F125" s="109"/>
      <c r="G125" s="109"/>
      <c r="H125" s="109"/>
      <c r="I125" s="109"/>
      <c r="J125" s="109"/>
      <c r="K125" s="109"/>
      <c r="L125" s="119"/>
    </row>
    <row r="126" spans="1:12">
      <c r="A126" s="468" t="s">
        <v>23</v>
      </c>
      <c r="B126" s="448"/>
      <c r="C126" s="448"/>
      <c r="D126" s="448"/>
      <c r="E126" s="448"/>
      <c r="F126" s="109"/>
      <c r="G126" s="109"/>
      <c r="H126" s="109"/>
      <c r="I126" s="109"/>
      <c r="J126" s="109"/>
      <c r="K126" s="109"/>
      <c r="L126" s="114"/>
    </row>
    <row r="127" spans="1:12">
      <c r="A127" s="472" t="s">
        <v>125</v>
      </c>
      <c r="B127" s="473"/>
      <c r="C127" s="473"/>
      <c r="D127" s="473"/>
      <c r="E127" s="473"/>
      <c r="F127" s="473"/>
      <c r="G127" s="473"/>
      <c r="H127" s="473"/>
      <c r="I127" s="473"/>
      <c r="J127" s="473"/>
      <c r="K127" s="473"/>
      <c r="L127" s="505"/>
    </row>
    <row r="128" spans="1:12" ht="20.100000000000001" customHeight="1">
      <c r="A128" s="472" t="s">
        <v>24</v>
      </c>
      <c r="B128" s="473"/>
      <c r="C128" s="473" t="s">
        <v>32</v>
      </c>
      <c r="D128" s="473"/>
      <c r="E128" s="473"/>
      <c r="F128" s="473"/>
      <c r="G128" s="473"/>
      <c r="H128" s="473" t="s">
        <v>25</v>
      </c>
      <c r="I128" s="473"/>
      <c r="J128" s="473"/>
      <c r="K128" s="473"/>
      <c r="L128" s="7" t="s">
        <v>26</v>
      </c>
    </row>
    <row r="129" spans="1:12" ht="20.100000000000001" customHeight="1">
      <c r="A129" s="472"/>
      <c r="B129" s="473"/>
      <c r="C129" s="473"/>
      <c r="D129" s="473"/>
      <c r="E129" s="473"/>
      <c r="F129" s="473"/>
      <c r="G129" s="473"/>
      <c r="H129" s="473"/>
      <c r="I129" s="473"/>
      <c r="J129" s="473"/>
      <c r="K129" s="473"/>
      <c r="L129" s="8"/>
    </row>
    <row r="130" spans="1:12" ht="20.100000000000001" customHeight="1">
      <c r="A130" s="506" t="s">
        <v>33</v>
      </c>
      <c r="B130" s="507"/>
      <c r="C130" s="473" t="s">
        <v>94</v>
      </c>
      <c r="D130" s="473"/>
      <c r="E130" s="473"/>
      <c r="F130" s="473"/>
      <c r="G130" s="473"/>
      <c r="H130" s="473" t="s">
        <v>28</v>
      </c>
      <c r="I130" s="473"/>
      <c r="J130" s="473"/>
      <c r="K130" s="473"/>
      <c r="L130" s="7" t="s">
        <v>100</v>
      </c>
    </row>
    <row r="131" spans="1:12" ht="20.100000000000001" customHeight="1">
      <c r="A131" s="506"/>
      <c r="B131" s="507"/>
      <c r="C131" s="473"/>
      <c r="D131" s="473"/>
      <c r="E131" s="473"/>
      <c r="F131" s="473"/>
      <c r="G131" s="473"/>
      <c r="H131" s="473"/>
      <c r="I131" s="473"/>
      <c r="J131" s="473"/>
      <c r="K131" s="473"/>
      <c r="L131" s="7"/>
    </row>
    <row r="132" spans="1:12" ht="39.950000000000003" customHeight="1">
      <c r="A132" s="508" t="s">
        <v>27</v>
      </c>
      <c r="B132" s="509"/>
      <c r="C132" s="509" t="s">
        <v>96</v>
      </c>
      <c r="D132" s="509"/>
      <c r="E132" s="509"/>
      <c r="F132" s="467" t="s">
        <v>69</v>
      </c>
      <c r="G132" s="467"/>
      <c r="H132" s="467" t="s">
        <v>35</v>
      </c>
      <c r="I132" s="467"/>
      <c r="J132" s="467" t="s">
        <v>34</v>
      </c>
      <c r="K132" s="467"/>
      <c r="L132" s="9" t="s">
        <v>99</v>
      </c>
    </row>
    <row r="133" spans="1:12" ht="39.950000000000003" customHeight="1" thickBot="1">
      <c r="A133" s="510"/>
      <c r="B133" s="483"/>
      <c r="C133" s="483"/>
      <c r="D133" s="483"/>
      <c r="E133" s="483"/>
      <c r="F133" s="483"/>
      <c r="G133" s="483"/>
      <c r="H133" s="504"/>
      <c r="I133" s="482"/>
      <c r="J133" s="483"/>
      <c r="K133" s="483"/>
      <c r="L133" s="10"/>
    </row>
    <row r="135" spans="1:12">
      <c r="A135" s="55" t="s">
        <v>55</v>
      </c>
    </row>
  </sheetData>
  <mergeCells count="329">
    <mergeCell ref="L111:L112"/>
    <mergeCell ref="D113:D114"/>
    <mergeCell ref="E113:E114"/>
    <mergeCell ref="F113:H113"/>
    <mergeCell ref="I113:K113"/>
    <mergeCell ref="L113:L114"/>
    <mergeCell ref="C124:E124"/>
    <mergeCell ref="B125:E125"/>
    <mergeCell ref="L120:L121"/>
    <mergeCell ref="D122:D123"/>
    <mergeCell ref="E122:E123"/>
    <mergeCell ref="F122:H122"/>
    <mergeCell ref="I122:K122"/>
    <mergeCell ref="L122:L123"/>
    <mergeCell ref="C118:C123"/>
    <mergeCell ref="D118:D119"/>
    <mergeCell ref="E118:E119"/>
    <mergeCell ref="F118:H118"/>
    <mergeCell ref="I118:K118"/>
    <mergeCell ref="L118:L119"/>
    <mergeCell ref="D120:D121"/>
    <mergeCell ref="E120:E121"/>
    <mergeCell ref="F120:H120"/>
    <mergeCell ref="L106:L107"/>
    <mergeCell ref="D108:D109"/>
    <mergeCell ref="E108:E109"/>
    <mergeCell ref="F108:H108"/>
    <mergeCell ref="I108:K108"/>
    <mergeCell ref="L108:L109"/>
    <mergeCell ref="C104:E104"/>
    <mergeCell ref="B105:E105"/>
    <mergeCell ref="B106:B124"/>
    <mergeCell ref="C106:C109"/>
    <mergeCell ref="D106:D107"/>
    <mergeCell ref="E106:E107"/>
    <mergeCell ref="C110:E110"/>
    <mergeCell ref="C111:C116"/>
    <mergeCell ref="D111:D112"/>
    <mergeCell ref="E111:E112"/>
    <mergeCell ref="D115:D116"/>
    <mergeCell ref="E115:E116"/>
    <mergeCell ref="F115:H115"/>
    <mergeCell ref="I115:K115"/>
    <mergeCell ref="L115:L116"/>
    <mergeCell ref="C117:E117"/>
    <mergeCell ref="F111:H111"/>
    <mergeCell ref="I111:K111"/>
    <mergeCell ref="F93:H93"/>
    <mergeCell ref="I93:K93"/>
    <mergeCell ref="L93:L94"/>
    <mergeCell ref="L100:L101"/>
    <mergeCell ref="D102:D103"/>
    <mergeCell ref="L102:L103"/>
    <mergeCell ref="C98:C103"/>
    <mergeCell ref="D98:D99"/>
    <mergeCell ref="E98:E99"/>
    <mergeCell ref="F98:H98"/>
    <mergeCell ref="I98:K98"/>
    <mergeCell ref="L98:L99"/>
    <mergeCell ref="D100:D101"/>
    <mergeCell ref="E100:E101"/>
    <mergeCell ref="F100:H100"/>
    <mergeCell ref="I100:K100"/>
    <mergeCell ref="L86:L87"/>
    <mergeCell ref="D88:D89"/>
    <mergeCell ref="E88:E89"/>
    <mergeCell ref="F88:H88"/>
    <mergeCell ref="I88:K88"/>
    <mergeCell ref="L88:L89"/>
    <mergeCell ref="A86:A125"/>
    <mergeCell ref="B86:B104"/>
    <mergeCell ref="C86:C89"/>
    <mergeCell ref="D86:D87"/>
    <mergeCell ref="E86:E87"/>
    <mergeCell ref="F86:H86"/>
    <mergeCell ref="C90:E90"/>
    <mergeCell ref="C91:C96"/>
    <mergeCell ref="D91:D92"/>
    <mergeCell ref="E91:E92"/>
    <mergeCell ref="D95:D96"/>
    <mergeCell ref="L95:L96"/>
    <mergeCell ref="C97:E97"/>
    <mergeCell ref="F91:H91"/>
    <mergeCell ref="I91:K91"/>
    <mergeCell ref="L91:L92"/>
    <mergeCell ref="D93:D94"/>
    <mergeCell ref="E93:E94"/>
    <mergeCell ref="C130:G130"/>
    <mergeCell ref="H130:K130"/>
    <mergeCell ref="C131:G131"/>
    <mergeCell ref="H131:K131"/>
    <mergeCell ref="A132:B133"/>
    <mergeCell ref="C132:E132"/>
    <mergeCell ref="J132:K132"/>
    <mergeCell ref="J133:K133"/>
    <mergeCell ref="H132:I132"/>
    <mergeCell ref="F132:G132"/>
    <mergeCell ref="F133:G133"/>
    <mergeCell ref="I86:K86"/>
    <mergeCell ref="D82:D83"/>
    <mergeCell ref="E82:E83"/>
    <mergeCell ref="F82:H82"/>
    <mergeCell ref="I82:K82"/>
    <mergeCell ref="E102:E103"/>
    <mergeCell ref="F102:H102"/>
    <mergeCell ref="I102:K102"/>
    <mergeCell ref="H133:I133"/>
    <mergeCell ref="C129:G129"/>
    <mergeCell ref="H129:K129"/>
    <mergeCell ref="C128:G128"/>
    <mergeCell ref="H128:K128"/>
    <mergeCell ref="E95:E96"/>
    <mergeCell ref="F95:H95"/>
    <mergeCell ref="I95:K95"/>
    <mergeCell ref="F106:H106"/>
    <mergeCell ref="I106:K106"/>
    <mergeCell ref="I120:K120"/>
    <mergeCell ref="C133:E133"/>
    <mergeCell ref="A126:E126"/>
    <mergeCell ref="A127:L127"/>
    <mergeCell ref="A128:B129"/>
    <mergeCell ref="A130:B131"/>
    <mergeCell ref="F78:H78"/>
    <mergeCell ref="I78:K78"/>
    <mergeCell ref="L78:L79"/>
    <mergeCell ref="D80:D81"/>
    <mergeCell ref="E80:E81"/>
    <mergeCell ref="F80:H80"/>
    <mergeCell ref="I80:K80"/>
    <mergeCell ref="L80:L81"/>
    <mergeCell ref="B85:E85"/>
    <mergeCell ref="B66:B84"/>
    <mergeCell ref="C77:E77"/>
    <mergeCell ref="L71:L72"/>
    <mergeCell ref="D73:D74"/>
    <mergeCell ref="E73:E74"/>
    <mergeCell ref="F73:H73"/>
    <mergeCell ref="I73:K73"/>
    <mergeCell ref="L73:L74"/>
    <mergeCell ref="D71:D72"/>
    <mergeCell ref="E71:E72"/>
    <mergeCell ref="F71:H71"/>
    <mergeCell ref="I71:K71"/>
    <mergeCell ref="L75:L76"/>
    <mergeCell ref="C71:C76"/>
    <mergeCell ref="D75:D76"/>
    <mergeCell ref="L62:L63"/>
    <mergeCell ref="C58:C63"/>
    <mergeCell ref="D58:D59"/>
    <mergeCell ref="E58:E59"/>
    <mergeCell ref="F58:H58"/>
    <mergeCell ref="D55:D56"/>
    <mergeCell ref="F51:H51"/>
    <mergeCell ref="I51:K51"/>
    <mergeCell ref="D48:D49"/>
    <mergeCell ref="E48:E49"/>
    <mergeCell ref="F48:H48"/>
    <mergeCell ref="I48:K48"/>
    <mergeCell ref="L48:L49"/>
    <mergeCell ref="L51:L52"/>
    <mergeCell ref="D53:D54"/>
    <mergeCell ref="E53:E54"/>
    <mergeCell ref="F53:H53"/>
    <mergeCell ref="I53:K53"/>
    <mergeCell ref="L53:L54"/>
    <mergeCell ref="D51:D52"/>
    <mergeCell ref="E51:E52"/>
    <mergeCell ref="I62:K62"/>
    <mergeCell ref="C51:C56"/>
    <mergeCell ref="E55:E56"/>
    <mergeCell ref="C10:E10"/>
    <mergeCell ref="C17:E17"/>
    <mergeCell ref="L11:L12"/>
    <mergeCell ref="D13:D14"/>
    <mergeCell ref="E13:E14"/>
    <mergeCell ref="F13:H13"/>
    <mergeCell ref="I13:K13"/>
    <mergeCell ref="L13:L14"/>
    <mergeCell ref="D11:D12"/>
    <mergeCell ref="E11:E12"/>
    <mergeCell ref="F11:H11"/>
    <mergeCell ref="I11:K11"/>
    <mergeCell ref="I15:K15"/>
    <mergeCell ref="E15:E16"/>
    <mergeCell ref="L15:L16"/>
    <mergeCell ref="C11:C16"/>
    <mergeCell ref="D15:D16"/>
    <mergeCell ref="F15:H15"/>
    <mergeCell ref="I6:K6"/>
    <mergeCell ref="L6:L7"/>
    <mergeCell ref="D8:D9"/>
    <mergeCell ref="E8:E9"/>
    <mergeCell ref="F8:H8"/>
    <mergeCell ref="I8:K8"/>
    <mergeCell ref="L8:L9"/>
    <mergeCell ref="C6:C9"/>
    <mergeCell ref="D6:D7"/>
    <mergeCell ref="E6:E7"/>
    <mergeCell ref="F6:H6"/>
    <mergeCell ref="E75:E76"/>
    <mergeCell ref="F75:H75"/>
    <mergeCell ref="I75:K75"/>
    <mergeCell ref="L82:L83"/>
    <mergeCell ref="C84:E84"/>
    <mergeCell ref="C78:C83"/>
    <mergeCell ref="D78:D79"/>
    <mergeCell ref="E78:E79"/>
    <mergeCell ref="E42:E43"/>
    <mergeCell ref="L66:L67"/>
    <mergeCell ref="D68:D69"/>
    <mergeCell ref="E68:E69"/>
    <mergeCell ref="F68:H68"/>
    <mergeCell ref="I68:K68"/>
    <mergeCell ref="L68:L69"/>
    <mergeCell ref="L55:L56"/>
    <mergeCell ref="I58:K58"/>
    <mergeCell ref="L58:L59"/>
    <mergeCell ref="D60:D61"/>
    <mergeCell ref="D66:D67"/>
    <mergeCell ref="E66:E67"/>
    <mergeCell ref="F66:H66"/>
    <mergeCell ref="C64:E64"/>
    <mergeCell ref="B65:E65"/>
    <mergeCell ref="B46:B64"/>
    <mergeCell ref="E60:E61"/>
    <mergeCell ref="F60:H60"/>
    <mergeCell ref="I60:K60"/>
    <mergeCell ref="L60:L61"/>
    <mergeCell ref="D62:D63"/>
    <mergeCell ref="E62:E63"/>
    <mergeCell ref="F62:H62"/>
    <mergeCell ref="B6:B24"/>
    <mergeCell ref="L35:L36"/>
    <mergeCell ref="D46:D47"/>
    <mergeCell ref="E46:E47"/>
    <mergeCell ref="F46:H46"/>
    <mergeCell ref="I46:K46"/>
    <mergeCell ref="L46:L47"/>
    <mergeCell ref="L40:L41"/>
    <mergeCell ref="D42:D43"/>
    <mergeCell ref="F38:H38"/>
    <mergeCell ref="I38:K38"/>
    <mergeCell ref="L38:L39"/>
    <mergeCell ref="D38:D39"/>
    <mergeCell ref="D35:D36"/>
    <mergeCell ref="E35:E36"/>
    <mergeCell ref="C37:E37"/>
    <mergeCell ref="L42:L43"/>
    <mergeCell ref="C44:E44"/>
    <mergeCell ref="L33:L34"/>
    <mergeCell ref="L26:L27"/>
    <mergeCell ref="L20:L21"/>
    <mergeCell ref="L22:L23"/>
    <mergeCell ref="I40:K40"/>
    <mergeCell ref="B45:E45"/>
    <mergeCell ref="B26:B44"/>
    <mergeCell ref="F42:H42"/>
    <mergeCell ref="I42:K42"/>
    <mergeCell ref="E38:E39"/>
    <mergeCell ref="E40:E41"/>
    <mergeCell ref="C30:E30"/>
    <mergeCell ref="E33:E34"/>
    <mergeCell ref="F33:H33"/>
    <mergeCell ref="I33:K33"/>
    <mergeCell ref="D31:D32"/>
    <mergeCell ref="E31:E32"/>
    <mergeCell ref="F31:H31"/>
    <mergeCell ref="I31:K31"/>
    <mergeCell ref="F35:H35"/>
    <mergeCell ref="I35:K35"/>
    <mergeCell ref="I26:K26"/>
    <mergeCell ref="D40:D41"/>
    <mergeCell ref="F40:H40"/>
    <mergeCell ref="C70:E70"/>
    <mergeCell ref="C57:E57"/>
    <mergeCell ref="F20:H20"/>
    <mergeCell ref="I20:K20"/>
    <mergeCell ref="F22:H22"/>
    <mergeCell ref="I22:K22"/>
    <mergeCell ref="E22:E23"/>
    <mergeCell ref="C24:E24"/>
    <mergeCell ref="D33:D34"/>
    <mergeCell ref="D28:D29"/>
    <mergeCell ref="E28:E29"/>
    <mergeCell ref="F28:H28"/>
    <mergeCell ref="C31:C36"/>
    <mergeCell ref="F55:H55"/>
    <mergeCell ref="I55:K55"/>
    <mergeCell ref="I66:K66"/>
    <mergeCell ref="C66:C69"/>
    <mergeCell ref="D22:D23"/>
    <mergeCell ref="F18:H18"/>
    <mergeCell ref="I18:K18"/>
    <mergeCell ref="L31:L32"/>
    <mergeCell ref="I28:K28"/>
    <mergeCell ref="L28:L29"/>
    <mergeCell ref="B25:E25"/>
    <mergeCell ref="C26:C29"/>
    <mergeCell ref="C18:C23"/>
    <mergeCell ref="L18:L19"/>
    <mergeCell ref="D18:D19"/>
    <mergeCell ref="D20:D21"/>
    <mergeCell ref="D26:D27"/>
    <mergeCell ref="E26:E27"/>
    <mergeCell ref="F26:H26"/>
    <mergeCell ref="A46:A85"/>
    <mergeCell ref="C46:C49"/>
    <mergeCell ref="C50:E50"/>
    <mergeCell ref="C38:C43"/>
    <mergeCell ref="U1:AA1"/>
    <mergeCell ref="A2:A5"/>
    <mergeCell ref="B2:B5"/>
    <mergeCell ref="C2:C5"/>
    <mergeCell ref="D2:D5"/>
    <mergeCell ref="E2:E5"/>
    <mergeCell ref="F2:H2"/>
    <mergeCell ref="I2:K2"/>
    <mergeCell ref="L2:L5"/>
    <mergeCell ref="F3:H3"/>
    <mergeCell ref="I3:K3"/>
    <mergeCell ref="F4:F5"/>
    <mergeCell ref="G4:H4"/>
    <mergeCell ref="I4:I5"/>
    <mergeCell ref="J4:K4"/>
    <mergeCell ref="H1:K1"/>
    <mergeCell ref="N1:S1"/>
    <mergeCell ref="A6:A45"/>
    <mergeCell ref="E18:E19"/>
    <mergeCell ref="E20:E21"/>
  </mergeCells>
  <phoneticPr fontId="6" type="noConversion"/>
  <pageMargins left="0.23622047244094491" right="0.23622047244094491" top="0.74803149606299213" bottom="0.74803149606299213" header="0.31496062992125984" footer="0.31496062992125984"/>
  <pageSetup paperSize="9" fitToHeight="0" orientation="portrait" r:id="rId1"/>
  <headerFooter>
    <oddHeader>&amp;C&amp;"+,굵게"&amp;20 2019~2021학년도 신구교과목대비표</oddHeader>
  </headerFooter>
  <rowBreaks count="2" manualBreakCount="2">
    <brk id="38" max="11" man="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이름이 지정된 범위</vt:lpstr>
      </vt:variant>
      <vt:variant>
        <vt:i4>6</vt:i4>
      </vt:variant>
    </vt:vector>
  </HeadingPairs>
  <TitlesOfParts>
    <vt:vector size="12" baseType="lpstr">
      <vt:lpstr> 2년제 과정 구성표</vt:lpstr>
      <vt:lpstr>2년제 과정 대비표</vt:lpstr>
      <vt:lpstr>3년제 과정 구성표</vt:lpstr>
      <vt:lpstr>3년제 과정 대비표</vt:lpstr>
      <vt:lpstr>교원양성학과 구성표</vt:lpstr>
      <vt:lpstr>교원양성학과 대비표</vt:lpstr>
      <vt:lpstr>' 2년제 과정 구성표'!Print_Area</vt:lpstr>
      <vt:lpstr>'2년제 과정 대비표'!Print_Area</vt:lpstr>
      <vt:lpstr>'3년제 과정 구성표'!Print_Area</vt:lpstr>
      <vt:lpstr>'3년제 과정 대비표'!Print_Area</vt:lpstr>
      <vt:lpstr>'교원양성학과 구성표'!Print_Area</vt:lpstr>
      <vt:lpstr>'교원양성학과 대비표'!Print_Area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장민정</cp:lastModifiedBy>
  <cp:lastPrinted>2018-12-20T06:25:47Z</cp:lastPrinted>
  <dcterms:created xsi:type="dcterms:W3CDTF">2015-01-27T09:59:54Z</dcterms:created>
  <dcterms:modified xsi:type="dcterms:W3CDTF">2019-02-13T02:35:06Z</dcterms:modified>
</cp:coreProperties>
</file>