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신의223(e패션)\Desktop\"/>
    </mc:Choice>
  </mc:AlternateContent>
  <bookViews>
    <workbookView xWindow="0" yWindow="0" windowWidth="28800" windowHeight="12405" tabRatio="721" activeTab="1"/>
  </bookViews>
  <sheets>
    <sheet name=" 2년제 과정 구성표" sheetId="1" r:id="rId1"/>
    <sheet name="2년제 과정 대비표" sheetId="18" r:id="rId2"/>
  </sheets>
  <definedNames>
    <definedName name="_xlnm.Print_Area" localSheetId="0">' 2년제 과정 구성표'!$A$1:$V$39</definedName>
    <definedName name="_xlnm.Print_Area" localSheetId="1">'2년제 과정 대비표'!$A$1:$L$109</definedName>
  </definedNames>
  <calcPr calcId="162913"/>
</workbook>
</file>

<file path=xl/calcChain.xml><?xml version="1.0" encoding="utf-8"?>
<calcChain xmlns="http://schemas.openxmlformats.org/spreadsheetml/2006/main">
  <c r="G89" i="18" l="1"/>
  <c r="H89" i="18"/>
  <c r="I89" i="18"/>
  <c r="J89" i="18"/>
  <c r="K89" i="18"/>
  <c r="F89" i="18"/>
  <c r="G81" i="18" l="1"/>
  <c r="H81" i="18"/>
  <c r="I81" i="18"/>
  <c r="J81" i="18"/>
  <c r="K81" i="18"/>
  <c r="F81" i="18"/>
  <c r="G98" i="18"/>
  <c r="G99" i="18" s="1"/>
  <c r="H98" i="18"/>
  <c r="I98" i="18"/>
  <c r="J98" i="18"/>
  <c r="K98" i="18"/>
  <c r="F98" i="18"/>
  <c r="J99" i="18"/>
  <c r="G60" i="18"/>
  <c r="H60" i="18"/>
  <c r="I60" i="18"/>
  <c r="J60" i="18"/>
  <c r="K60" i="18"/>
  <c r="G44" i="18"/>
  <c r="H44" i="18"/>
  <c r="F44" i="18"/>
  <c r="J44" i="18"/>
  <c r="K44" i="18"/>
  <c r="I44" i="18"/>
  <c r="G30" i="18"/>
  <c r="H30" i="18"/>
  <c r="I30" i="18"/>
  <c r="J30" i="18"/>
  <c r="K30" i="18"/>
  <c r="F30" i="18"/>
  <c r="K61" i="18" l="1"/>
  <c r="I99" i="18"/>
  <c r="K99" i="18"/>
  <c r="H99" i="18"/>
  <c r="G53" i="18"/>
  <c r="G61" i="18" s="1"/>
  <c r="H53" i="18"/>
  <c r="H61" i="18" s="1"/>
  <c r="I53" i="18"/>
  <c r="I61" i="18" s="1"/>
  <c r="J53" i="18"/>
  <c r="J61" i="18" s="1"/>
  <c r="K53" i="18"/>
  <c r="G16" i="18"/>
  <c r="H16" i="18"/>
  <c r="I16" i="18"/>
  <c r="J16" i="18"/>
  <c r="K16" i="18"/>
  <c r="L103" i="18" l="1"/>
  <c r="F99" i="18"/>
  <c r="G82" i="18"/>
  <c r="K68" i="18"/>
  <c r="K82" i="18" s="1"/>
  <c r="J68" i="18"/>
  <c r="I68" i="18"/>
  <c r="I82" i="18" s="1"/>
  <c r="H68" i="18"/>
  <c r="H82" i="18" s="1"/>
  <c r="G68" i="18"/>
  <c r="F68" i="18"/>
  <c r="F60" i="18"/>
  <c r="F53" i="18"/>
  <c r="H31" i="18"/>
  <c r="K19" i="18"/>
  <c r="K31" i="18" s="1"/>
  <c r="J19" i="18"/>
  <c r="J31" i="18" s="1"/>
  <c r="I19" i="18"/>
  <c r="I31" i="18" s="1"/>
  <c r="H19" i="18"/>
  <c r="G19" i="18"/>
  <c r="G31" i="18" s="1"/>
  <c r="F19" i="18"/>
  <c r="F16" i="18"/>
  <c r="R37" i="1"/>
  <c r="M37" i="1"/>
  <c r="K37" i="1"/>
  <c r="J37" i="1"/>
  <c r="H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S21" i="1"/>
  <c r="S37" i="1" s="1"/>
  <c r="R21" i="1"/>
  <c r="Q21" i="1"/>
  <c r="Q37" i="1" s="1"/>
  <c r="P21" i="1"/>
  <c r="P37" i="1" s="1"/>
  <c r="O21" i="1"/>
  <c r="O37" i="1" s="1"/>
  <c r="N21" i="1"/>
  <c r="N37" i="1" s="1"/>
  <c r="M21" i="1"/>
  <c r="L21" i="1"/>
  <c r="K21" i="1"/>
  <c r="J21" i="1"/>
  <c r="I21" i="1"/>
  <c r="H21" i="1"/>
  <c r="V20" i="1"/>
  <c r="U20" i="1"/>
  <c r="T20" i="1"/>
  <c r="V19" i="1"/>
  <c r="U19" i="1"/>
  <c r="U21" i="1" s="1"/>
  <c r="T19" i="1"/>
  <c r="T21" i="1" s="1"/>
  <c r="V18" i="1"/>
  <c r="U18" i="1"/>
  <c r="T18" i="1"/>
  <c r="V17" i="1"/>
  <c r="U17" i="1"/>
  <c r="T17" i="1"/>
  <c r="V16" i="1"/>
  <c r="U16" i="1"/>
  <c r="T16" i="1"/>
  <c r="V15" i="1"/>
  <c r="V21" i="1" s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S10" i="1"/>
  <c r="R10" i="1"/>
  <c r="Q10" i="1"/>
  <c r="P10" i="1"/>
  <c r="O10" i="1"/>
  <c r="N10" i="1"/>
  <c r="M10" i="1"/>
  <c r="L10" i="1"/>
  <c r="L37" i="1" s="1"/>
  <c r="K10" i="1"/>
  <c r="J10" i="1"/>
  <c r="I10" i="1"/>
  <c r="I37" i="1" s="1"/>
  <c r="H10" i="1"/>
  <c r="V9" i="1"/>
  <c r="V10" i="1" s="1"/>
  <c r="U9" i="1"/>
  <c r="U10" i="1" s="1"/>
  <c r="T9" i="1"/>
  <c r="T10" i="1" s="1"/>
  <c r="V8" i="1"/>
  <c r="U8" i="1"/>
  <c r="T8" i="1"/>
  <c r="V7" i="1"/>
  <c r="U7" i="1"/>
  <c r="T7" i="1"/>
  <c r="V6" i="1"/>
  <c r="U6" i="1"/>
  <c r="T6" i="1"/>
  <c r="V5" i="1"/>
  <c r="U5" i="1"/>
  <c r="T5" i="1"/>
  <c r="F31" i="18" l="1"/>
  <c r="U37" i="1"/>
  <c r="V37" i="1"/>
  <c r="T37" i="1"/>
  <c r="J82" i="18"/>
  <c r="I100" i="18"/>
  <c r="F61" i="18"/>
  <c r="F82" i="18"/>
  <c r="F100" i="18" s="1"/>
  <c r="K100" i="18"/>
  <c r="G100" i="18"/>
  <c r="H100" i="18"/>
  <c r="J100" i="18" l="1"/>
</calcChain>
</file>

<file path=xl/sharedStrings.xml><?xml version="1.0" encoding="utf-8"?>
<sst xmlns="http://schemas.openxmlformats.org/spreadsheetml/2006/main" count="300" uniqueCount="204">
  <si>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</si>
  <si>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</si>
  <si>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</si>
  <si>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</si>
  <si>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</si>
  <si>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</si>
  <si>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</si>
  <si>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</si>
  <si>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</si>
  <si>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</si>
  <si>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</si>
  <si>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</si>
  <si>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</si>
  <si>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</si>
  <si>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</si>
  <si>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</si>
  <si>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</si>
  <si>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</si>
  <si>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</si>
  <si>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</si>
  <si>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</si>
  <si>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</si>
  <si>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</si>
  <si>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</si>
  <si>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</si>
  <si>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필수</t>
    <phoneticPr fontId="6" type="noConversion"/>
  </si>
  <si>
    <t>선택</t>
    <phoneticPr fontId="6" type="noConversion"/>
  </si>
  <si>
    <t>학기 계</t>
    <phoneticPr fontId="6" type="noConversion"/>
  </si>
  <si>
    <t>전공필수 개설학점</t>
    <phoneticPr fontId="6" type="noConversion"/>
  </si>
  <si>
    <t>전공·
현장중심 과목수</t>
    <phoneticPr fontId="6" type="noConversion"/>
  </si>
  <si>
    <t>교양·직업기초 계</t>
    <phoneticPr fontId="6" type="noConversion"/>
  </si>
  <si>
    <t>필수</t>
    <phoneticPr fontId="10" type="noConversion"/>
  </si>
  <si>
    <t>전공·NCS 계</t>
    <phoneticPr fontId="6" type="noConversion"/>
  </si>
  <si>
    <t>전공·현장중심 계</t>
    <phoneticPr fontId="6" type="noConversion"/>
  </si>
  <si>
    <t>학기 계</t>
    <phoneticPr fontId="6" type="noConversion"/>
  </si>
  <si>
    <t>전공·
NCS 과목수</t>
    <phoneticPr fontId="6" type="noConversion"/>
  </si>
  <si>
    <t>교양
·
직업
기초</t>
    <phoneticPr fontId="6" type="noConversion"/>
  </si>
  <si>
    <t>소계</t>
    <phoneticPr fontId="6" type="noConversion"/>
  </si>
  <si>
    <t>전공
·
현장
중심</t>
    <phoneticPr fontId="6" type="noConversion"/>
  </si>
  <si>
    <t>교과목
코드</t>
    <phoneticPr fontId="6" type="noConversion"/>
  </si>
  <si>
    <t>교양
·
직업
기초</t>
    <phoneticPr fontId="10" type="noConversion"/>
  </si>
  <si>
    <t>전공
 ·
NCS</t>
    <phoneticPr fontId="6" type="noConversion"/>
  </si>
  <si>
    <t>전공
 ·
현장
중심</t>
    <phoneticPr fontId="6" type="noConversion"/>
  </si>
  <si>
    <t>전공
·
NCS</t>
    <phoneticPr fontId="6" type="noConversion"/>
  </si>
  <si>
    <t>전공 
·
현장
중심</t>
    <phoneticPr fontId="6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</si>
  <si>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</si>
  <si>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※ 비고란-과목폐지, 과목신설, 명칭변경, 학점·시수변경, 선택·필수변경, 개설학기 변경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</si>
  <si>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</si>
  <si>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NCS
관련성2)</t>
    <phoneticPr fontId="6" type="noConversion"/>
  </si>
  <si>
    <t>학습
모듈
3)</t>
    <phoneticPr fontId="6" type="noConversion"/>
  </si>
  <si>
    <t>교과
구분
1)</t>
    <phoneticPr fontId="6" type="noConversion"/>
  </si>
  <si>
    <t>-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</si>
  <si>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</si>
  <si>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</si>
  <si>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교양·직업기초 개설학점</t>
    <phoneticPr fontId="10" type="noConversion"/>
  </si>
  <si>
    <t>교양·직업기초 개설학점 계</t>
    <phoneticPr fontId="10" type="noConversion"/>
  </si>
  <si>
    <t xml:space="preserve"> 총 개설학점 계</t>
    <phoneticPr fontId="10" type="noConversion"/>
  </si>
  <si>
    <t>전체과목수</t>
    <phoneticPr fontId="6" type="noConversion"/>
  </si>
  <si>
    <t>X</t>
    <phoneticPr fontId="6" type="noConversion"/>
  </si>
  <si>
    <t>소계</t>
    <phoneticPr fontId="6" type="noConversion"/>
  </si>
  <si>
    <t>직업기초능력</t>
    <phoneticPr fontId="6" type="noConversion"/>
  </si>
  <si>
    <t>자유선택교양교과</t>
    <phoneticPr fontId="6" type="noConversion"/>
  </si>
  <si>
    <t>자유선택교양교과</t>
    <phoneticPr fontId="6" type="noConversion"/>
  </si>
  <si>
    <t>X</t>
    <phoneticPr fontId="6" type="noConversion"/>
  </si>
  <si>
    <t>X</t>
    <phoneticPr fontId="6" type="noConversion"/>
  </si>
  <si>
    <t>O</t>
    <phoneticPr fontId="6" type="noConversion"/>
  </si>
  <si>
    <t>2020~2021 교육과정</t>
    <phoneticPr fontId="6" type="noConversion"/>
  </si>
  <si>
    <t>2020~2021 교육과정(2년제)</t>
    <phoneticPr fontId="10" type="noConversion"/>
  </si>
  <si>
    <t>2019~2020학년도 교육과정</t>
    <phoneticPr fontId="10" type="noConversion"/>
  </si>
  <si>
    <t>2020~2021학년도 교육과정</t>
    <phoneticPr fontId="10" type="noConversion"/>
  </si>
  <si>
    <t>2020~2021 학년도 교육과정</t>
    <phoneticPr fontId="10" type="noConversion"/>
  </si>
  <si>
    <t>대학생활</t>
    <phoneticPr fontId="6" type="noConversion"/>
  </si>
  <si>
    <t>직업기초능력</t>
    <phoneticPr fontId="6" type="noConversion"/>
  </si>
  <si>
    <t>선택</t>
    <phoneticPr fontId="6" type="noConversion"/>
  </si>
  <si>
    <t>필수</t>
    <phoneticPr fontId="6" type="noConversion"/>
  </si>
  <si>
    <r>
      <rPr>
        <b/>
        <sz val="12"/>
        <color rgb="FFFF0000"/>
        <rFont val="맑은 고딕"/>
        <family val="3"/>
        <charset val="129"/>
        <scheme val="minor"/>
      </rPr>
      <t>1) 교과구분은 다음과 같이 관련 키워드를 포함하거나 교과내용이 관련성이 있는 경우 "창의", "창업", "캡스톤디자인", "자격증", "진로"로 표기함.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>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교양교과목(공학/예체능계열) : 교양교육실에서 학과별 설문조사 및 특성을 고려하여 배정한 교과목 
  생활속의 일본어, 차이나는 중국어, 철학콘서트, 인성 이미지 메이킹, 성공창업의 비밀, 재미있는 생활 속의 법, 사회봉사활동Ⅰ 
- 자유선택 교양교과목(인문사회/자연과학계열) : 교양교육실에서 학과별 설문조사 및 특성을 고려하여 배정한 교과목 
  생명과 신비, 운동과 정신건강, 성공하는 마케팅 전략, 실용영어, 명화 속 숨겨진 미술이야기, 세계 음식문화의 이해, 사회봉사활동Ⅱ
- 직업기초능력교과목 : 의사소통능력, 수리능력, 문제해결능력, 자기개발능력, 자원관리능력, 대인관계능력, 정보능력, 기술능력, 조직이해능력, 
  직업윤리 중 택 2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>2) NCS관련성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sz val="11"/>
        <color rgb="FFFF0000"/>
        <rFont val="맑은 고딕"/>
        <family val="3"/>
        <charset val="129"/>
        <scheme val="minor"/>
      </rPr>
      <t>- (O) 인재양성별 능력단위를 사용하여 학습모듈을 일부 혹은 전부를 사용하는 경우
- (X) 인재양성별 능력단위를 사용하지 않는 경우</t>
    </r>
    <r>
      <rPr>
        <sz val="12"/>
        <color rgb="FFFF0000"/>
        <rFont val="맑은 고딕"/>
        <family val="3"/>
        <charset val="129"/>
        <scheme val="minor"/>
      </rPr>
      <t xml:space="preserve">
</t>
    </r>
    <r>
      <rPr>
        <b/>
        <sz val="12"/>
        <color rgb="FFFF0000"/>
        <rFont val="맑은 고딕"/>
        <family val="3"/>
        <charset val="129"/>
        <scheme val="minor"/>
      </rPr>
      <t>3) 학습모듈은 개발유무로 판단(O, X)로 표기 : (O)-개발, (X)-미개발
4) 현장실습 대체교과목 지정 필수</t>
    </r>
    <r>
      <rPr>
        <sz val="12"/>
        <color rgb="FFFF0000"/>
        <rFont val="맑은 고딕"/>
        <family val="3"/>
        <charset val="129"/>
        <scheme val="minor"/>
      </rPr>
      <t xml:space="preserve">
- 구분란에 현장실습 대체교과목 지정, 예)캡스톤디자인(현장실습 대체교과)
</t>
    </r>
    <r>
      <rPr>
        <b/>
        <sz val="12"/>
        <color rgb="FFFF0000"/>
        <rFont val="맑은 고딕"/>
        <family val="3"/>
        <charset val="129"/>
        <scheme val="minor"/>
      </rPr>
      <t xml:space="preserve">5) 학점/이론/실습 시수의 소계와 합계가 반드시 일치되도록 작성 요망
6) 교과목명에 영문명을 반드시 표기 </t>
    </r>
    <phoneticPr fontId="6" type="noConversion"/>
  </si>
  <si>
    <t>O</t>
    <phoneticPr fontId="6" type="noConversion"/>
  </si>
  <si>
    <t>O</t>
    <phoneticPr fontId="6" type="noConversion"/>
  </si>
  <si>
    <t>대학생활과 진로탐색
(Collegelife and Career search)</t>
    <phoneticPr fontId="6" type="noConversion"/>
  </si>
  <si>
    <t>의사소통능력
(Communication and Problem-solving Ability)</t>
    <phoneticPr fontId="6" type="noConversion"/>
  </si>
  <si>
    <t>정보능력
(Information ability)</t>
    <phoneticPr fontId="6" type="noConversion"/>
  </si>
  <si>
    <t>교양A</t>
    <phoneticPr fontId="6" type="noConversion"/>
  </si>
  <si>
    <t>교양B</t>
    <phoneticPr fontId="6" type="noConversion"/>
  </si>
  <si>
    <t>전공
·
NCS</t>
    <phoneticPr fontId="6" type="noConversion"/>
  </si>
  <si>
    <t>패션소재
(Fashion Fabric)</t>
    <phoneticPr fontId="6" type="noConversion"/>
  </si>
  <si>
    <t>e-패션 CS
(e-fashion CS)</t>
    <phoneticPr fontId="6" type="noConversion"/>
  </si>
  <si>
    <t>e-패션 비즈니스
(e-fashion business)</t>
    <phoneticPr fontId="6" type="noConversion"/>
  </si>
  <si>
    <t xml:space="preserve">e-패션상품기획
(e-fashion Product plan) </t>
    <phoneticPr fontId="6" type="noConversion"/>
  </si>
  <si>
    <t>패션SNS컨텐츠개발
(Fashion Media contents)</t>
    <phoneticPr fontId="6" type="noConversion"/>
  </si>
  <si>
    <t>캡스톤 디자인
(capstone design)</t>
    <phoneticPr fontId="6" type="noConversion"/>
  </si>
  <si>
    <t xml:space="preserve">e-패션창업
(e-fashion Launching)  </t>
    <phoneticPr fontId="6" type="noConversion"/>
  </si>
  <si>
    <t xml:space="preserve">패션품질관리
(fashion Quilty Control) </t>
    <phoneticPr fontId="6" type="noConversion"/>
  </si>
  <si>
    <t>글로벌 패션
(Global Fashion)</t>
    <phoneticPr fontId="6" type="noConversion"/>
  </si>
  <si>
    <t>패션 색채 기획
(Fashion Color Plan)</t>
    <phoneticPr fontId="6" type="noConversion"/>
  </si>
  <si>
    <t>취업/창업</t>
    <phoneticPr fontId="6" type="noConversion"/>
  </si>
  <si>
    <t>취업·창업준비실무
(Employment and startups)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</si>
  <si>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</si>
  <si>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</si>
  <si>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</si>
  <si>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</si>
  <si>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</si>
  <si>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</si>
  <si>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</si>
  <si>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</si>
  <si>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현장실습Ⅰ
(Work Experience Ⅰ)</t>
    <phoneticPr fontId="6" type="noConversion"/>
  </si>
  <si>
    <t>현장실습 Ⅱ
(Work Experience Ⅱ)</t>
    <phoneticPr fontId="6" type="noConversion"/>
  </si>
  <si>
    <t>샘플패턴디자인
(Sample Pattern Design)</t>
    <phoneticPr fontId="6" type="noConversion"/>
  </si>
  <si>
    <t>패션봉제기법
(Sewing Technique)</t>
    <phoneticPr fontId="6" type="noConversion"/>
  </si>
  <si>
    <t>패션스케치
(Fashion Sketch)</t>
    <phoneticPr fontId="6" type="noConversion"/>
  </si>
  <si>
    <t xml:space="preserve">패션지식과 정보 
(Fashion Knowledge and information </t>
    <phoneticPr fontId="6" type="noConversion"/>
  </si>
  <si>
    <t xml:space="preserve">샘플제품제작 
(Sample product Manufacturing)  </t>
    <phoneticPr fontId="6" type="noConversion"/>
  </si>
  <si>
    <t>CAD 도식화 제작 
(CAD Flat Sketch)</t>
    <phoneticPr fontId="6" type="noConversion"/>
  </si>
  <si>
    <t xml:space="preserve">패션제품제작
(fashion product 
Manufacturing)   </t>
    <phoneticPr fontId="6" type="noConversion"/>
  </si>
  <si>
    <t>테크니컬 패턴디자인
(Technical Pattern)</t>
    <phoneticPr fontId="6" type="noConversion"/>
  </si>
  <si>
    <t>2D 패션디자인
(2D fahion Design)</t>
    <phoneticPr fontId="6" type="noConversion"/>
  </si>
  <si>
    <t>3D 어패럴캐드
(3D apparel CAD)</t>
    <phoneticPr fontId="6" type="noConversion"/>
  </si>
  <si>
    <t>패션 CAD
(Fashion CAD)</t>
    <phoneticPr fontId="6" type="noConversion"/>
  </si>
  <si>
    <t>-</t>
    <phoneticPr fontId="6" type="noConversion"/>
  </si>
  <si>
    <t>학기변경 1-1에서 1-2</t>
    <phoneticPr fontId="6" type="noConversion"/>
  </si>
  <si>
    <t>정보능력
(Information ability)</t>
    <phoneticPr fontId="6" type="noConversion"/>
  </si>
  <si>
    <t>교양A</t>
    <phoneticPr fontId="6" type="noConversion"/>
  </si>
  <si>
    <t>교양B</t>
    <phoneticPr fontId="6" type="noConversion"/>
  </si>
  <si>
    <t>교과목명 변경 
학기변경 1-2에서 1-1</t>
    <phoneticPr fontId="6" type="noConversion"/>
  </si>
  <si>
    <t>유지</t>
    <phoneticPr fontId="6" type="noConversion"/>
  </si>
  <si>
    <t>전공
·
NCS</t>
    <phoneticPr fontId="6" type="noConversion"/>
  </si>
  <si>
    <t xml:space="preserve">패션지식과 정보
(Fashion Knowledge and information </t>
    <phoneticPr fontId="6" type="noConversion"/>
  </si>
  <si>
    <t>유지</t>
    <phoneticPr fontId="6" type="noConversion"/>
  </si>
  <si>
    <t>대학생활과 진로탐색
(campus life Career search)</t>
    <phoneticPr fontId="6" type="noConversion"/>
  </si>
  <si>
    <t>학기변경 1-1에서 1-2</t>
    <phoneticPr fontId="6" type="noConversion"/>
  </si>
  <si>
    <t>학기변경 1-1에서 1-2</t>
    <phoneticPr fontId="6" type="noConversion"/>
  </si>
  <si>
    <t>의사소통능력
Communication and Problem-solving Ability)</t>
    <phoneticPr fontId="6" type="noConversion"/>
  </si>
  <si>
    <t>교양D</t>
    <phoneticPr fontId="6" type="noConversion"/>
  </si>
  <si>
    <t>e-패션정보능력
(e-fashion Information ability)</t>
    <phoneticPr fontId="6" type="noConversion"/>
  </si>
  <si>
    <t>폐지</t>
    <phoneticPr fontId="6" type="noConversion"/>
  </si>
  <si>
    <t>폐지</t>
    <phoneticPr fontId="6" type="noConversion"/>
  </si>
  <si>
    <t>교과목명 변경(정보능력)
학기변경 (1-2에서 1-1)</t>
    <phoneticPr fontId="6" type="noConversion"/>
  </si>
  <si>
    <t>폐지</t>
    <phoneticPr fontId="6" type="noConversion"/>
  </si>
  <si>
    <t>유지</t>
    <phoneticPr fontId="6" type="noConversion"/>
  </si>
  <si>
    <t>유지</t>
    <phoneticPr fontId="6" type="noConversion"/>
  </si>
  <si>
    <t>신설</t>
    <phoneticPr fontId="6" type="noConversion"/>
  </si>
  <si>
    <t>선택</t>
    <phoneticPr fontId="10" type="noConversion"/>
  </si>
  <si>
    <t>CAD 도식화 제작
(CAD Flat Sketch)</t>
    <phoneticPr fontId="6" type="noConversion"/>
  </si>
  <si>
    <t>e-패션CS
(e-fashion CS)</t>
    <phoneticPr fontId="6" type="noConversion"/>
  </si>
  <si>
    <t>패션트랜드분석
(Fashion Trend)</t>
    <phoneticPr fontId="6" type="noConversion"/>
  </si>
  <si>
    <t>의사소통능력
(Communication and Problem-solving Ability)</t>
    <phoneticPr fontId="6" type="noConversion"/>
  </si>
  <si>
    <t>패션소재
(Fashion Fabric)</t>
    <phoneticPr fontId="6" type="noConversion"/>
  </si>
  <si>
    <t>패션소재
(Fashion Fabric)</t>
    <phoneticPr fontId="6" type="noConversion"/>
  </si>
  <si>
    <t>봉제기법기술
(Sewing Technique)</t>
    <phoneticPr fontId="6" type="noConversion"/>
  </si>
  <si>
    <t>패션스케치
(Fashion Sketch)</t>
    <phoneticPr fontId="6" type="noConversion"/>
  </si>
  <si>
    <t>대학생활과 진로탐색
(Campus life Career search)</t>
    <phoneticPr fontId="6" type="noConversion"/>
  </si>
  <si>
    <t>e-패션비즈니스
(e-fashion Business)</t>
    <phoneticPr fontId="6" type="noConversion"/>
  </si>
  <si>
    <t>e-패션비즈니스
(e-fashion Business)</t>
    <phoneticPr fontId="6" type="noConversion"/>
  </si>
  <si>
    <t>패션색채기획
(Fashion Color Plan)</t>
    <phoneticPr fontId="6" type="noConversion"/>
  </si>
  <si>
    <t xml:space="preserve">샘플제품제작
(Sample product anufacturing)  </t>
    <phoneticPr fontId="6" type="noConversion"/>
  </si>
  <si>
    <t>학기변경 1-2에서 2-1</t>
    <phoneticPr fontId="6" type="noConversion"/>
  </si>
  <si>
    <t>선택</t>
    <phoneticPr fontId="10" type="noConversion"/>
  </si>
  <si>
    <t xml:space="preserve">e-패션상품기획
(e-fashion Product plan) </t>
    <phoneticPr fontId="6" type="noConversion"/>
  </si>
  <si>
    <t>패션SNS컨텐츠개발
(Fashion Media contents)</t>
    <phoneticPr fontId="6" type="noConversion"/>
  </si>
  <si>
    <t>e패션바잉
(e-fashion buying)</t>
    <phoneticPr fontId="6" type="noConversion"/>
  </si>
  <si>
    <t>유지</t>
    <phoneticPr fontId="6" type="noConversion"/>
  </si>
  <si>
    <t>유지</t>
    <phoneticPr fontId="6" type="noConversion"/>
  </si>
  <si>
    <t>취업 창업준비실무 
(Employment and startups pratice)</t>
    <phoneticPr fontId="6" type="noConversion"/>
  </si>
  <si>
    <t>유지</t>
    <phoneticPr fontId="6" type="noConversion"/>
  </si>
  <si>
    <t xml:space="preserve">패션 제품 제작
(fashion product Manufacturing)   </t>
    <phoneticPr fontId="6" type="noConversion"/>
  </si>
  <si>
    <t>2D 패션디자인
(2D fahion Design)</t>
    <phoneticPr fontId="6" type="noConversion"/>
  </si>
  <si>
    <t xml:space="preserve">현장실습Ⅰ
(Work ExperienceⅠ) </t>
    <phoneticPr fontId="6" type="noConversion"/>
  </si>
  <si>
    <t>CAD 도식화 제작
(CAD Flat Sketch)</t>
    <phoneticPr fontId="6" type="noConversion"/>
  </si>
  <si>
    <t>테크니컬 패턴디자인
(Technical Pattern)</t>
    <phoneticPr fontId="6" type="noConversion"/>
  </si>
  <si>
    <t>선택</t>
    <phoneticPr fontId="6" type="noConversion"/>
  </si>
  <si>
    <t>교과목명 변경
선택에서 필수로 변경
학기변경 2-2에서 2-1</t>
    <phoneticPr fontId="6" type="noConversion"/>
  </si>
  <si>
    <t>캡스톤 디자인
(capstone design)</t>
    <phoneticPr fontId="6" type="noConversion"/>
  </si>
  <si>
    <t>유지</t>
    <phoneticPr fontId="6" type="noConversion"/>
  </si>
  <si>
    <t xml:space="preserve">e-패션창업
(e-fashion Launching)  </t>
    <phoneticPr fontId="6" type="noConversion"/>
  </si>
  <si>
    <t xml:space="preserve">패션품질관리
(fashion Quilty Control) </t>
    <phoneticPr fontId="6" type="noConversion"/>
  </si>
  <si>
    <t>현장실습Ⅱ
(Work ExperienceⅡ)</t>
    <phoneticPr fontId="6" type="noConversion"/>
  </si>
  <si>
    <t>3D 어패럴 캐드
(3D apparel CAD)</t>
    <phoneticPr fontId="6" type="noConversion"/>
  </si>
  <si>
    <t>패션상품생산
(Apparel  Production)</t>
    <phoneticPr fontId="6" type="noConversion"/>
  </si>
  <si>
    <t>유지</t>
    <phoneticPr fontId="6" type="noConversion"/>
  </si>
  <si>
    <t>O</t>
  </si>
  <si>
    <t>O</t>
    <phoneticPr fontId="6" type="noConversion"/>
  </si>
  <si>
    <t>O</t>
    <phoneticPr fontId="6" type="noConversion"/>
  </si>
  <si>
    <t>O</t>
    <phoneticPr fontId="6" type="noConversion"/>
  </si>
  <si>
    <t>O</t>
    <phoneticPr fontId="6" type="noConversion"/>
  </si>
  <si>
    <t>O</t>
    <phoneticPr fontId="6" type="noConversion"/>
  </si>
  <si>
    <t>O</t>
    <phoneticPr fontId="6" type="noConversion"/>
  </si>
  <si>
    <t>O</t>
    <phoneticPr fontId="6" type="noConversion"/>
  </si>
  <si>
    <t>O</t>
    <phoneticPr fontId="6" type="noConversion"/>
  </si>
  <si>
    <t>O</t>
    <phoneticPr fontId="6" type="noConversion"/>
  </si>
  <si>
    <t>교양C</t>
    <phoneticPr fontId="6" type="noConversion"/>
  </si>
  <si>
    <t>현장실습
(Work Experience)</t>
    <phoneticPr fontId="6" type="noConversion"/>
  </si>
  <si>
    <t>교과목명 변경(현장실습Ⅰ)
선택에서 필수로 변경
학기변경 2-2에서 2-1</t>
    <phoneticPr fontId="6" type="noConversion"/>
  </si>
  <si>
    <t>2D 패션디자인
(2D fahion Design)</t>
    <phoneticPr fontId="6" type="noConversion"/>
  </si>
  <si>
    <t>학기변경 2-1에서 1-2</t>
    <phoneticPr fontId="6" type="noConversion"/>
  </si>
  <si>
    <t>학기변경 2-1에서 1-2</t>
    <phoneticPr fontId="6" type="noConversion"/>
  </si>
  <si>
    <t>학기변경 1-1에서 1-2</t>
    <phoneticPr fontId="6" type="noConversion"/>
  </si>
  <si>
    <t>학기변경 1-1에서 1-2</t>
    <phoneticPr fontId="6" type="noConversion"/>
  </si>
  <si>
    <t>신설</t>
    <phoneticPr fontId="6" type="noConversion"/>
  </si>
  <si>
    <t>패션CAD</t>
    <phoneticPr fontId="6" type="noConversion"/>
  </si>
  <si>
    <t>학과명(전공명/과정명) : e-패션학과(예체능계열)</t>
    <phoneticPr fontId="6" type="noConversion"/>
  </si>
  <si>
    <t>인재양성유형명 : e-패션산업종사자 유형</t>
    <phoneticPr fontId="6" type="noConversion"/>
  </si>
  <si>
    <t>학과명(전공명/과정명) : e-패션학과(예체능전공)</t>
    <phoneticPr fontId="6" type="noConversion"/>
  </si>
  <si>
    <t xml:space="preserve">패션 제품 제작
(fashion product Manufacturing)   </t>
    <phoneticPr fontId="6" type="noConversion"/>
  </si>
  <si>
    <t>현장실습
대체과목</t>
    <phoneticPr fontId="6" type="noConversion"/>
  </si>
  <si>
    <t>교과목명 변경(글로벌 패션)
학점변경 2에서 3
실습시수 1에서 2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</si>
</sst>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1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19" xfId="2" applyFont="1" applyFill="1" applyBorder="1" applyAlignment="1">
      <alignment vertical="center"/>
    </xf>
    <xf numFmtId="0" fontId="12" fillId="0" borderId="5" xfId="4" applyFont="1" applyBorder="1" applyAlignment="1">
      <alignment horizontal="center" vertical="center" shrinkToFit="1"/>
    </xf>
    <xf numFmtId="0" fontId="14" fillId="0" borderId="9" xfId="5" applyFont="1" applyBorder="1" applyAlignment="1">
      <alignment horizontal="center" vertical="center"/>
    </xf>
    <xf numFmtId="0" fontId="14" fillId="6" borderId="9" xfId="5" applyFont="1" applyFill="1" applyBorder="1" applyAlignment="1">
      <alignment horizontal="center" vertical="center"/>
    </xf>
    <xf numFmtId="0" fontId="14" fillId="6" borderId="14" xfId="5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7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2" fillId="0" borderId="5" xfId="6" applyFont="1" applyBorder="1" applyAlignment="1">
      <alignment horizontal="center" vertical="center"/>
    </xf>
    <xf numFmtId="0" fontId="22" fillId="0" borderId="7" xfId="6" applyFont="1" applyBorder="1" applyAlignment="1">
      <alignment horizontal="center" vertical="center"/>
    </xf>
    <xf numFmtId="0" fontId="22" fillId="0" borderId="6" xfId="6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6" applyFont="1" applyFill="1" applyBorder="1" applyAlignment="1">
      <alignment horizontal="center" vertical="center" wrapText="1"/>
    </xf>
    <xf numFmtId="0" fontId="23" fillId="0" borderId="16" xfId="6" applyFont="1" applyFill="1" applyBorder="1" applyAlignment="1">
      <alignment horizontal="center" vertical="center" wrapText="1"/>
    </xf>
    <xf numFmtId="0" fontId="22" fillId="0" borderId="9" xfId="6" applyFont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21" fillId="5" borderId="5" xfId="6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22" fillId="0" borderId="15" xfId="6" applyFont="1" applyBorder="1" applyAlignment="1">
      <alignment horizontal="center" vertical="center"/>
    </xf>
    <xf numFmtId="0" fontId="21" fillId="0" borderId="15" xfId="6" applyFont="1" applyFill="1" applyBorder="1" applyAlignment="1">
      <alignment horizontal="center" vertical="center" wrapText="1"/>
    </xf>
    <xf numFmtId="0" fontId="24" fillId="0" borderId="0" xfId="8" applyFont="1">
      <alignment vertical="center"/>
    </xf>
    <xf numFmtId="0" fontId="17" fillId="2" borderId="7" xfId="0" applyFont="1" applyFill="1" applyBorder="1" applyAlignment="1">
      <alignment horizontal="center" vertical="center" wrapText="1"/>
    </xf>
    <xf numFmtId="0" fontId="22" fillId="0" borderId="17" xfId="6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20" fillId="3" borderId="21" xfId="0" applyFont="1" applyFill="1" applyBorder="1" applyAlignment="1">
      <alignment horizontal="left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1" fillId="0" borderId="8" xfId="6" applyFont="1" applyFill="1" applyBorder="1" applyAlignment="1">
      <alignment horizontal="center" vertical="center" wrapText="1"/>
    </xf>
    <xf numFmtId="0" fontId="21" fillId="0" borderId="32" xfId="6" applyFont="1" applyFill="1" applyBorder="1" applyAlignment="1">
      <alignment horizontal="center" vertical="center" wrapText="1"/>
    </xf>
    <xf numFmtId="0" fontId="23" fillId="0" borderId="18" xfId="6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3" fillId="2" borderId="9" xfId="4" applyFont="1" applyFill="1" applyBorder="1">
      <alignment vertical="center"/>
    </xf>
    <xf numFmtId="0" fontId="26" fillId="6" borderId="9" xfId="4" applyFont="1" applyFill="1" applyBorder="1">
      <alignment vertical="center"/>
    </xf>
    <xf numFmtId="0" fontId="12" fillId="6" borderId="21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2" fillId="0" borderId="2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1" fillId="0" borderId="1" xfId="6" applyFont="1" applyFill="1" applyBorder="1" applyAlignment="1">
      <alignment horizontal="center" vertical="center" wrapText="1"/>
    </xf>
    <xf numFmtId="0" fontId="22" fillId="0" borderId="4" xfId="6" applyFont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28" fillId="0" borderId="19" xfId="2" applyFont="1" applyFill="1" applyBorder="1" applyAlignment="1">
      <alignment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2" fillId="0" borderId="9" xfId="5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vertical="center" wrapText="1"/>
    </xf>
    <xf numFmtId="0" fontId="30" fillId="3" borderId="10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shrinkToFit="1"/>
    </xf>
    <xf numFmtId="0" fontId="29" fillId="3" borderId="21" xfId="0" applyFont="1" applyFill="1" applyBorder="1" applyAlignment="1">
      <alignment horizontal="center" vertical="center" shrinkToFit="1"/>
    </xf>
    <xf numFmtId="0" fontId="30" fillId="3" borderId="14" xfId="0" applyFont="1" applyFill="1" applyBorder="1" applyAlignment="1">
      <alignment horizontal="center" vertical="center" shrinkToFit="1"/>
    </xf>
    <xf numFmtId="0" fontId="17" fillId="2" borderId="34" xfId="0" applyFont="1" applyFill="1" applyBorder="1" applyAlignment="1">
      <alignment vertical="center" shrinkToFit="1"/>
    </xf>
    <xf numFmtId="0" fontId="17" fillId="2" borderId="5" xfId="0" applyFont="1" applyFill="1" applyBorder="1" applyAlignment="1">
      <alignment vertical="center" shrinkToFit="1"/>
    </xf>
    <xf numFmtId="0" fontId="17" fillId="2" borderId="12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6" fillId="0" borderId="2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vertical="center"/>
    </xf>
    <xf numFmtId="0" fontId="30" fillId="3" borderId="2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4" fillId="6" borderId="5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20" fillId="0" borderId="5" xfId="6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shrinkToFit="1"/>
    </xf>
    <xf numFmtId="0" fontId="21" fillId="0" borderId="5" xfId="6" applyFont="1" applyFill="1" applyBorder="1" applyAlignment="1">
      <alignment horizontal="center" vertical="center" shrinkToFi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shrinkToFit="1"/>
    </xf>
    <xf numFmtId="0" fontId="20" fillId="5" borderId="5" xfId="6" applyFont="1" applyFill="1" applyBorder="1" applyAlignment="1">
      <alignment horizontal="center" vertical="center" shrinkToFit="1"/>
    </xf>
    <xf numFmtId="0" fontId="20" fillId="0" borderId="5" xfId="6" applyFont="1" applyFill="1" applyBorder="1" applyAlignment="1">
      <alignment horizontal="center" vertical="center" shrinkToFit="1"/>
    </xf>
    <xf numFmtId="0" fontId="33" fillId="0" borderId="5" xfId="6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center" vertical="center" shrinkToFit="1"/>
    </xf>
    <xf numFmtId="0" fontId="12" fillId="0" borderId="5" xfId="4" applyFont="1" applyFill="1" applyBorder="1" applyAlignment="1">
      <alignment horizontal="center" vertical="center"/>
    </xf>
    <xf numFmtId="0" fontId="12" fillId="5" borderId="5" xfId="4" applyFont="1" applyFill="1" applyBorder="1" applyAlignment="1">
      <alignment horizontal="center" vertical="center" shrinkToFit="1"/>
    </xf>
    <xf numFmtId="0" fontId="12" fillId="5" borderId="5" xfId="4" applyFont="1" applyFill="1" applyBorder="1" applyAlignment="1">
      <alignment horizontal="center" vertical="center"/>
    </xf>
    <xf numFmtId="0" fontId="21" fillId="0" borderId="5" xfId="6" applyFont="1" applyFill="1" applyBorder="1" applyAlignment="1">
      <alignment horizontal="center" vertical="center" wrapText="1" shrinkToFit="1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7" fillId="2" borderId="3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2" borderId="29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 wrapText="1" shrinkToFit="1"/>
    </xf>
    <xf numFmtId="0" fontId="12" fillId="0" borderId="5" xfId="4" applyFont="1" applyFill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5" borderId="8" xfId="4" applyFont="1" applyFill="1" applyBorder="1" applyAlignment="1">
      <alignment horizontal="center" vertical="center" wrapText="1"/>
    </xf>
    <xf numFmtId="0" fontId="12" fillId="5" borderId="22" xfId="4" applyFont="1" applyFill="1" applyBorder="1" applyAlignment="1">
      <alignment horizontal="center" vertical="center"/>
    </xf>
    <xf numFmtId="0" fontId="12" fillId="5" borderId="7" xfId="4" applyFont="1" applyFill="1" applyBorder="1" applyAlignment="1">
      <alignment horizontal="center" vertical="center"/>
    </xf>
    <xf numFmtId="0" fontId="12" fillId="0" borderId="24" xfId="4" applyFont="1" applyBorder="1" applyAlignment="1">
      <alignment horizontal="center" vertical="center" wrapText="1"/>
    </xf>
    <xf numFmtId="0" fontId="12" fillId="0" borderId="16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 wrapText="1" shrinkToFit="1"/>
    </xf>
    <xf numFmtId="0" fontId="12" fillId="0" borderId="22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5" borderId="8" xfId="4" applyFont="1" applyFill="1" applyBorder="1" applyAlignment="1">
      <alignment horizontal="center" vertical="center" wrapText="1" shrinkToFit="1"/>
    </xf>
    <xf numFmtId="0" fontId="12" fillId="5" borderId="22" xfId="4" applyFont="1" applyFill="1" applyBorder="1" applyAlignment="1">
      <alignment horizontal="center" vertical="center" shrinkToFit="1"/>
    </xf>
    <xf numFmtId="0" fontId="12" fillId="5" borderId="7" xfId="4" applyFont="1" applyFill="1" applyBorder="1" applyAlignment="1">
      <alignment horizontal="center" vertical="center" shrinkToFit="1"/>
    </xf>
    <xf numFmtId="0" fontId="12" fillId="0" borderId="24" xfId="4" applyFont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0" borderId="21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 wrapText="1"/>
    </xf>
    <xf numFmtId="0" fontId="12" fillId="0" borderId="8" xfId="4" applyFont="1" applyFill="1" applyBorder="1" applyAlignment="1">
      <alignment horizontal="center" vertical="center" wrapText="1"/>
    </xf>
    <xf numFmtId="0" fontId="12" fillId="0" borderId="22" xfId="4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24" xfId="4" applyFont="1" applyBorder="1" applyAlignment="1">
      <alignment horizontal="center" vertical="center" shrinkToFit="1"/>
    </xf>
    <xf numFmtId="0" fontId="12" fillId="0" borderId="16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 shrinkToFit="1"/>
    </xf>
    <xf numFmtId="0" fontId="12" fillId="0" borderId="8" xfId="4" applyFont="1" applyFill="1" applyBorder="1" applyAlignment="1">
      <alignment horizontal="center" vertical="center" wrapText="1" shrinkToFit="1"/>
    </xf>
    <xf numFmtId="0" fontId="12" fillId="0" borderId="22" xfId="4" applyFont="1" applyFill="1" applyBorder="1" applyAlignment="1">
      <alignment horizontal="center" vertical="center" shrinkToFit="1"/>
    </xf>
    <xf numFmtId="0" fontId="12" fillId="0" borderId="7" xfId="4" applyFont="1" applyFill="1" applyBorder="1" applyAlignment="1">
      <alignment horizontal="center" vertical="center" shrinkToFit="1"/>
    </xf>
    <xf numFmtId="0" fontId="13" fillId="0" borderId="24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6" borderId="4" xfId="4" applyFont="1" applyFill="1" applyBorder="1" applyAlignment="1">
      <alignment horizontal="center" vertical="center"/>
    </xf>
    <xf numFmtId="0" fontId="12" fillId="6" borderId="9" xfId="4" applyFont="1" applyFill="1" applyBorder="1" applyAlignment="1">
      <alignment horizontal="center" vertical="center"/>
    </xf>
    <xf numFmtId="0" fontId="12" fillId="6" borderId="24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center" vertical="center"/>
    </xf>
    <xf numFmtId="0" fontId="12" fillId="6" borderId="21" xfId="4" applyFont="1" applyFill="1" applyBorder="1" applyAlignment="1">
      <alignment horizontal="center" vertical="center"/>
    </xf>
    <xf numFmtId="0" fontId="12" fillId="6" borderId="2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center" vertical="center"/>
    </xf>
    <xf numFmtId="0" fontId="12" fillId="6" borderId="25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 wrapText="1"/>
    </xf>
    <xf numFmtId="0" fontId="12" fillId="6" borderId="5" xfId="4" applyFont="1" applyFill="1" applyBorder="1" applyAlignment="1">
      <alignment horizontal="center" vertical="center" wrapText="1"/>
    </xf>
    <xf numFmtId="0" fontId="12" fillId="6" borderId="21" xfId="4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 shrinkToFit="1"/>
    </xf>
    <xf numFmtId="0" fontId="12" fillId="0" borderId="5" xfId="4" applyFont="1" applyBorder="1" applyAlignment="1">
      <alignment horizontal="center" vertical="center" shrinkToFit="1"/>
    </xf>
    <xf numFmtId="0" fontId="12" fillId="0" borderId="4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/>
    </xf>
    <xf numFmtId="0" fontId="14" fillId="6" borderId="5" xfId="5" applyFont="1" applyFill="1" applyBorder="1" applyAlignment="1">
      <alignment horizontal="center" vertical="center" wrapText="1"/>
    </xf>
    <xf numFmtId="0" fontId="14" fillId="6" borderId="12" xfId="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4" fillId="0" borderId="19" xfId="2" applyFont="1" applyFill="1" applyBorder="1" applyAlignment="1">
      <alignment horizontal="left" vertical="center"/>
    </xf>
    <xf numFmtId="0" fontId="12" fillId="0" borderId="6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22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4" fillId="6" borderId="6" xfId="5" applyFont="1" applyFill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/>
    </xf>
    <xf numFmtId="0" fontId="14" fillId="6" borderId="10" xfId="5" applyFont="1" applyFill="1" applyBorder="1" applyAlignment="1">
      <alignment horizontal="center" vertical="center"/>
    </xf>
    <xf numFmtId="0" fontId="14" fillId="6" borderId="22" xfId="5" applyFont="1" applyFill="1" applyBorder="1" applyAlignment="1">
      <alignment horizontal="center" vertical="center"/>
    </xf>
    <xf numFmtId="0" fontId="14" fillId="6" borderId="7" xfId="5" applyFont="1" applyFill="1" applyBorder="1" applyAlignment="1">
      <alignment horizontal="center" vertical="center"/>
    </xf>
    <xf numFmtId="0" fontId="14" fillId="6" borderId="27" xfId="5" applyFont="1" applyFill="1" applyBorder="1" applyAlignment="1">
      <alignment horizontal="center" vertical="center"/>
    </xf>
    <xf numFmtId="0" fontId="14" fillId="6" borderId="11" xfId="5" applyFont="1" applyFill="1" applyBorder="1" applyAlignment="1">
      <alignment horizontal="center" vertical="center"/>
    </xf>
    <xf numFmtId="0" fontId="14" fillId="6" borderId="6" xfId="4" applyFont="1" applyFill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opLeftCell="A15" zoomScale="85" zoomScaleNormal="85" zoomScaleSheetLayoutView="70" workbookViewId="0">
      <selection activeCell="J29" sqref="J29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1" bestFit="1" customWidth="1"/>
    <col min="4" max="4" width="20.21875" style="1" customWidth="1"/>
    <col min="5" max="5" width="13.21875" style="116" bestFit="1" customWidth="1"/>
    <col min="6" max="6" width="5.6640625" style="1" bestFit="1" customWidth="1"/>
    <col min="7" max="22" width="4.21875" style="1" bestFit="1" customWidth="1"/>
    <col min="23" max="16384" width="8.88671875" style="1"/>
  </cols>
  <sheetData>
    <row r="1" spans="1:22" s="2" customFormat="1" ht="16.5" customHeight="1" thickBot="1" x14ac:dyDescent="0.2">
      <c r="A1" s="169" t="s">
        <v>200</v>
      </c>
      <c r="B1" s="169"/>
      <c r="C1" s="169"/>
      <c r="D1" s="169"/>
      <c r="E1" s="169"/>
      <c r="F1" s="169"/>
      <c r="G1" s="169"/>
      <c r="H1" s="170" t="s">
        <v>199</v>
      </c>
      <c r="I1" s="170"/>
      <c r="J1" s="170"/>
      <c r="K1" s="170"/>
      <c r="L1" s="170"/>
      <c r="M1" s="170"/>
      <c r="N1" s="170"/>
      <c r="O1" s="170"/>
      <c r="P1" s="170"/>
      <c r="Q1" s="156" t="s">
        <v>66</v>
      </c>
      <c r="R1" s="156"/>
      <c r="S1" s="156"/>
      <c r="T1" s="156"/>
      <c r="U1" s="156"/>
      <c r="V1" s="156"/>
    </row>
    <row r="2" spans="1:22" ht="16.5" customHeight="1" x14ac:dyDescent="0.15">
      <c r="A2" s="159" t="s">
        <v>0</v>
      </c>
      <c r="B2" s="157"/>
      <c r="C2" s="157" t="s">
        <v>11</v>
      </c>
      <c r="D2" s="157" t="s">
        <v>47</v>
      </c>
      <c r="E2" s="171" t="s">
        <v>50</v>
      </c>
      <c r="F2" s="157" t="s">
        <v>48</v>
      </c>
      <c r="G2" s="157" t="s">
        <v>49</v>
      </c>
      <c r="H2" s="159" t="s">
        <v>1</v>
      </c>
      <c r="I2" s="157"/>
      <c r="J2" s="157"/>
      <c r="K2" s="157"/>
      <c r="L2" s="157"/>
      <c r="M2" s="160"/>
      <c r="N2" s="161" t="s">
        <v>2</v>
      </c>
      <c r="O2" s="162"/>
      <c r="P2" s="157"/>
      <c r="Q2" s="157"/>
      <c r="R2" s="157"/>
      <c r="S2" s="163"/>
      <c r="T2" s="159" t="s">
        <v>3</v>
      </c>
      <c r="U2" s="157"/>
      <c r="V2" s="160"/>
    </row>
    <row r="3" spans="1:22" ht="16.5" customHeight="1" x14ac:dyDescent="0.15">
      <c r="A3" s="164"/>
      <c r="B3" s="158"/>
      <c r="C3" s="158"/>
      <c r="D3" s="158"/>
      <c r="E3" s="172"/>
      <c r="F3" s="158"/>
      <c r="G3" s="158"/>
      <c r="H3" s="164" t="s">
        <v>4</v>
      </c>
      <c r="I3" s="158"/>
      <c r="J3" s="158"/>
      <c r="K3" s="158" t="s">
        <v>5</v>
      </c>
      <c r="L3" s="158"/>
      <c r="M3" s="165"/>
      <c r="N3" s="166" t="s">
        <v>4</v>
      </c>
      <c r="O3" s="167"/>
      <c r="P3" s="158"/>
      <c r="Q3" s="158" t="s">
        <v>5</v>
      </c>
      <c r="R3" s="158"/>
      <c r="S3" s="168"/>
      <c r="T3" s="164"/>
      <c r="U3" s="158"/>
      <c r="V3" s="165"/>
    </row>
    <row r="4" spans="1:22" ht="16.5" customHeight="1" x14ac:dyDescent="0.15">
      <c r="A4" s="164"/>
      <c r="B4" s="158"/>
      <c r="C4" s="158"/>
      <c r="D4" s="158"/>
      <c r="E4" s="173"/>
      <c r="F4" s="158"/>
      <c r="G4" s="158"/>
      <c r="H4" s="49" t="s">
        <v>6</v>
      </c>
      <c r="I4" s="46" t="s">
        <v>7</v>
      </c>
      <c r="J4" s="46" t="s">
        <v>8</v>
      </c>
      <c r="K4" s="46" t="s">
        <v>6</v>
      </c>
      <c r="L4" s="46" t="s">
        <v>7</v>
      </c>
      <c r="M4" s="48" t="s">
        <v>8</v>
      </c>
      <c r="N4" s="44" t="s">
        <v>6</v>
      </c>
      <c r="O4" s="10" t="s">
        <v>7</v>
      </c>
      <c r="P4" s="10" t="s">
        <v>8</v>
      </c>
      <c r="Q4" s="10" t="s">
        <v>6</v>
      </c>
      <c r="R4" s="10" t="s">
        <v>7</v>
      </c>
      <c r="S4" s="58" t="s">
        <v>8</v>
      </c>
      <c r="T4" s="49" t="s">
        <v>6</v>
      </c>
      <c r="U4" s="46" t="s">
        <v>7</v>
      </c>
      <c r="V4" s="48" t="s">
        <v>8</v>
      </c>
    </row>
    <row r="5" spans="1:22" ht="47.25" customHeight="1" x14ac:dyDescent="0.15">
      <c r="A5" s="175" t="s">
        <v>36</v>
      </c>
      <c r="B5" s="124" t="s">
        <v>74</v>
      </c>
      <c r="C5" s="54"/>
      <c r="D5" s="82" t="s">
        <v>78</v>
      </c>
      <c r="E5" s="110" t="s">
        <v>71</v>
      </c>
      <c r="F5" s="12"/>
      <c r="G5" s="13"/>
      <c r="H5" s="83"/>
      <c r="I5" s="81"/>
      <c r="J5" s="81"/>
      <c r="K5" s="81">
        <v>1</v>
      </c>
      <c r="L5" s="81">
        <v>1</v>
      </c>
      <c r="M5" s="84">
        <v>0</v>
      </c>
      <c r="N5" s="85"/>
      <c r="O5" s="81"/>
      <c r="P5" s="81"/>
      <c r="Q5" s="118"/>
      <c r="R5" s="119"/>
      <c r="S5" s="120"/>
      <c r="T5" s="87">
        <f t="shared" ref="T5:V9" si="0">SUM(H5,K5,N5,Q5)</f>
        <v>1</v>
      </c>
      <c r="U5" s="88">
        <f t="shared" si="0"/>
        <v>1</v>
      </c>
      <c r="V5" s="17">
        <f t="shared" si="0"/>
        <v>0</v>
      </c>
    </row>
    <row r="6" spans="1:22" ht="47.25" customHeight="1" x14ac:dyDescent="0.15">
      <c r="A6" s="175"/>
      <c r="B6" s="182" t="s">
        <v>73</v>
      </c>
      <c r="C6" s="56"/>
      <c r="D6" s="136" t="s">
        <v>79</v>
      </c>
      <c r="E6" s="111" t="s">
        <v>60</v>
      </c>
      <c r="F6" s="57" t="s">
        <v>179</v>
      </c>
      <c r="G6" s="13" t="s">
        <v>65</v>
      </c>
      <c r="H6" s="83"/>
      <c r="I6" s="81"/>
      <c r="J6" s="81"/>
      <c r="K6" s="81">
        <v>2</v>
      </c>
      <c r="L6" s="81">
        <v>2</v>
      </c>
      <c r="M6" s="84">
        <v>0</v>
      </c>
      <c r="N6" s="85"/>
      <c r="O6" s="81"/>
      <c r="P6" s="81"/>
      <c r="Q6" s="81"/>
      <c r="R6" s="81"/>
      <c r="S6" s="121"/>
      <c r="T6" s="87">
        <f t="shared" si="0"/>
        <v>2</v>
      </c>
      <c r="U6" s="88">
        <f t="shared" si="0"/>
        <v>2</v>
      </c>
      <c r="V6" s="17">
        <f t="shared" si="0"/>
        <v>0</v>
      </c>
    </row>
    <row r="7" spans="1:22" ht="47.25" customHeight="1" thickBot="1" x14ac:dyDescent="0.2">
      <c r="A7" s="175"/>
      <c r="B7" s="182"/>
      <c r="C7" s="56"/>
      <c r="D7" s="136" t="s">
        <v>80</v>
      </c>
      <c r="E7" s="111" t="s">
        <v>72</v>
      </c>
      <c r="F7" s="57" t="s">
        <v>76</v>
      </c>
      <c r="G7" s="117" t="s">
        <v>77</v>
      </c>
      <c r="H7" s="83">
        <v>2</v>
      </c>
      <c r="I7" s="81">
        <v>1</v>
      </c>
      <c r="J7" s="81">
        <v>1</v>
      </c>
      <c r="K7" s="81"/>
      <c r="L7" s="81"/>
      <c r="M7" s="84"/>
      <c r="N7" s="85"/>
      <c r="O7" s="81"/>
      <c r="P7" s="81"/>
      <c r="Q7" s="81"/>
      <c r="R7" s="81"/>
      <c r="S7" s="121"/>
      <c r="T7" s="107">
        <f t="shared" si="0"/>
        <v>2</v>
      </c>
      <c r="U7" s="108">
        <f t="shared" si="0"/>
        <v>1</v>
      </c>
      <c r="V7" s="17">
        <f t="shared" si="0"/>
        <v>1</v>
      </c>
    </row>
    <row r="8" spans="1:22" ht="16.5" customHeight="1" x14ac:dyDescent="0.15">
      <c r="A8" s="176"/>
      <c r="B8" s="182"/>
      <c r="C8" s="122"/>
      <c r="D8" s="137" t="s">
        <v>81</v>
      </c>
      <c r="E8" s="123" t="s">
        <v>62</v>
      </c>
      <c r="F8" s="96" t="s">
        <v>63</v>
      </c>
      <c r="G8" s="97" t="s">
        <v>63</v>
      </c>
      <c r="H8" s="98">
        <v>2</v>
      </c>
      <c r="I8" s="97">
        <v>2</v>
      </c>
      <c r="J8" s="97">
        <v>0</v>
      </c>
      <c r="K8" s="97"/>
      <c r="L8" s="97"/>
      <c r="M8" s="99"/>
      <c r="N8" s="100"/>
      <c r="O8" s="97"/>
      <c r="P8" s="97"/>
      <c r="Q8" s="97"/>
      <c r="R8" s="97"/>
      <c r="S8" s="101"/>
      <c r="T8" s="103">
        <f t="shared" si="0"/>
        <v>2</v>
      </c>
      <c r="U8" s="109">
        <f t="shared" si="0"/>
        <v>2</v>
      </c>
      <c r="V8" s="104">
        <f t="shared" si="0"/>
        <v>0</v>
      </c>
    </row>
    <row r="9" spans="1:22" ht="16.5" customHeight="1" thickBot="1" x14ac:dyDescent="0.2">
      <c r="A9" s="176"/>
      <c r="B9" s="183"/>
      <c r="C9" s="93"/>
      <c r="D9" s="138" t="s">
        <v>82</v>
      </c>
      <c r="E9" s="112" t="s">
        <v>61</v>
      </c>
      <c r="F9" s="96" t="s">
        <v>64</v>
      </c>
      <c r="G9" s="97" t="s">
        <v>58</v>
      </c>
      <c r="H9" s="98"/>
      <c r="I9" s="97"/>
      <c r="J9" s="97"/>
      <c r="K9" s="97">
        <v>2</v>
      </c>
      <c r="L9" s="97">
        <v>2</v>
      </c>
      <c r="M9" s="99">
        <v>0</v>
      </c>
      <c r="N9" s="100"/>
      <c r="O9" s="97"/>
      <c r="P9" s="97"/>
      <c r="Q9" s="105"/>
      <c r="R9" s="105"/>
      <c r="S9" s="106"/>
      <c r="T9" s="103">
        <f t="shared" si="0"/>
        <v>2</v>
      </c>
      <c r="U9" s="102">
        <f t="shared" si="0"/>
        <v>2</v>
      </c>
      <c r="V9" s="104">
        <f t="shared" si="0"/>
        <v>0</v>
      </c>
    </row>
    <row r="10" spans="1:22" ht="16.5" customHeight="1" thickBot="1" x14ac:dyDescent="0.2">
      <c r="A10" s="177"/>
      <c r="B10" s="90" t="s">
        <v>59</v>
      </c>
      <c r="C10" s="92"/>
      <c r="D10" s="92"/>
      <c r="E10" s="113"/>
      <c r="F10" s="90"/>
      <c r="G10" s="90"/>
      <c r="H10" s="89">
        <f t="shared" ref="H10:V10" si="1">SUM(H5:H9)</f>
        <v>4</v>
      </c>
      <c r="I10" s="90">
        <f t="shared" si="1"/>
        <v>3</v>
      </c>
      <c r="J10" s="90">
        <f t="shared" si="1"/>
        <v>1</v>
      </c>
      <c r="K10" s="90">
        <f t="shared" si="1"/>
        <v>5</v>
      </c>
      <c r="L10" s="90">
        <f t="shared" si="1"/>
        <v>5</v>
      </c>
      <c r="M10" s="22">
        <f t="shared" si="1"/>
        <v>0</v>
      </c>
      <c r="N10" s="21">
        <f t="shared" si="1"/>
        <v>0</v>
      </c>
      <c r="O10" s="90">
        <f t="shared" si="1"/>
        <v>0</v>
      </c>
      <c r="P10" s="90">
        <f t="shared" si="1"/>
        <v>0</v>
      </c>
      <c r="Q10" s="90">
        <f t="shared" si="1"/>
        <v>0</v>
      </c>
      <c r="R10" s="90">
        <f t="shared" si="1"/>
        <v>0</v>
      </c>
      <c r="S10" s="91">
        <f t="shared" si="1"/>
        <v>0</v>
      </c>
      <c r="T10" s="89">
        <f t="shared" si="1"/>
        <v>9</v>
      </c>
      <c r="U10" s="90">
        <f t="shared" si="1"/>
        <v>8</v>
      </c>
      <c r="V10" s="22">
        <f t="shared" si="1"/>
        <v>1</v>
      </c>
    </row>
    <row r="11" spans="1:22" ht="30" customHeight="1" x14ac:dyDescent="0.15">
      <c r="A11" s="175" t="s">
        <v>83</v>
      </c>
      <c r="B11" s="178" t="s">
        <v>9</v>
      </c>
      <c r="C11" s="11"/>
      <c r="D11" s="13" t="s">
        <v>84</v>
      </c>
      <c r="E11" s="140" t="s">
        <v>97</v>
      </c>
      <c r="F11" s="13" t="s">
        <v>180</v>
      </c>
      <c r="G11" s="13" t="s">
        <v>181</v>
      </c>
      <c r="H11" s="14">
        <v>2</v>
      </c>
      <c r="I11" s="13">
        <v>2</v>
      </c>
      <c r="J11" s="13">
        <v>0</v>
      </c>
      <c r="K11" s="13"/>
      <c r="L11" s="13"/>
      <c r="M11" s="18"/>
      <c r="N11" s="16"/>
      <c r="O11" s="13"/>
      <c r="P11" s="13"/>
      <c r="Q11" s="13"/>
      <c r="R11" s="13"/>
      <c r="S11" s="59"/>
      <c r="T11" s="50">
        <f>SUM(H11,K11,N11,Q11)</f>
        <v>2</v>
      </c>
      <c r="U11" s="51">
        <f>SUM(I11,L11,O11,R11)</f>
        <v>2</v>
      </c>
      <c r="V11" s="17">
        <f>SUM(J11,M11,P11,S11)</f>
        <v>0</v>
      </c>
    </row>
    <row r="12" spans="1:22" ht="30" customHeight="1" x14ac:dyDescent="0.15">
      <c r="A12" s="175"/>
      <c r="B12" s="178"/>
      <c r="C12" s="11"/>
      <c r="D12" s="139" t="s">
        <v>85</v>
      </c>
      <c r="E12" s="141" t="s">
        <v>102</v>
      </c>
      <c r="F12" s="24" t="s">
        <v>182</v>
      </c>
      <c r="G12" s="13" t="s">
        <v>181</v>
      </c>
      <c r="H12" s="25"/>
      <c r="I12" s="24"/>
      <c r="J12" s="24"/>
      <c r="K12" s="24">
        <v>3</v>
      </c>
      <c r="L12" s="24">
        <v>2</v>
      </c>
      <c r="M12" s="27">
        <v>1</v>
      </c>
      <c r="N12" s="26"/>
      <c r="O12" s="24"/>
      <c r="P12" s="24"/>
      <c r="Q12" s="24"/>
      <c r="R12" s="24"/>
      <c r="S12" s="61"/>
      <c r="T12" s="50">
        <f t="shared" ref="T12:T20" si="2">SUM(H12,K12,N12,Q12)</f>
        <v>3</v>
      </c>
      <c r="U12" s="51">
        <f t="shared" ref="U12:U20" si="3">SUM(I12,L12,O12,R12)</f>
        <v>2</v>
      </c>
      <c r="V12" s="17">
        <f t="shared" ref="V12:V20" si="4">SUM(J12,M12,P12,S12)</f>
        <v>1</v>
      </c>
    </row>
    <row r="13" spans="1:22" ht="30" customHeight="1" x14ac:dyDescent="0.15">
      <c r="A13" s="175"/>
      <c r="B13" s="178"/>
      <c r="C13" s="11"/>
      <c r="D13" s="139" t="s">
        <v>86</v>
      </c>
      <c r="E13" s="141" t="s">
        <v>101</v>
      </c>
      <c r="F13" s="24" t="s">
        <v>182</v>
      </c>
      <c r="G13" s="13" t="s">
        <v>183</v>
      </c>
      <c r="H13" s="25"/>
      <c r="I13" s="24"/>
      <c r="J13" s="24"/>
      <c r="K13" s="24">
        <v>3</v>
      </c>
      <c r="L13" s="24">
        <v>2</v>
      </c>
      <c r="M13" s="27">
        <v>1</v>
      </c>
      <c r="N13" s="29"/>
      <c r="O13" s="28"/>
      <c r="P13" s="28"/>
      <c r="Q13" s="28"/>
      <c r="R13" s="28"/>
      <c r="S13" s="61"/>
      <c r="T13" s="125">
        <f t="shared" si="2"/>
        <v>3</v>
      </c>
      <c r="U13" s="126">
        <f t="shared" si="3"/>
        <v>2</v>
      </c>
      <c r="V13" s="17">
        <f t="shared" si="4"/>
        <v>1</v>
      </c>
    </row>
    <row r="14" spans="1:22" ht="30" customHeight="1" x14ac:dyDescent="0.15">
      <c r="A14" s="175"/>
      <c r="B14" s="178"/>
      <c r="C14" s="11"/>
      <c r="D14" s="139" t="s">
        <v>87</v>
      </c>
      <c r="E14" s="141" t="s">
        <v>97</v>
      </c>
      <c r="F14" s="24" t="s">
        <v>184</v>
      </c>
      <c r="G14" s="13" t="s">
        <v>185</v>
      </c>
      <c r="H14" s="25"/>
      <c r="I14" s="24"/>
      <c r="J14" s="24"/>
      <c r="K14" s="24"/>
      <c r="L14" s="24"/>
      <c r="M14" s="27"/>
      <c r="N14" s="29">
        <v>3</v>
      </c>
      <c r="O14" s="28">
        <v>1</v>
      </c>
      <c r="P14" s="28">
        <v>2</v>
      </c>
      <c r="Q14" s="28"/>
      <c r="R14" s="28"/>
      <c r="S14" s="61"/>
      <c r="T14" s="125">
        <f t="shared" si="2"/>
        <v>3</v>
      </c>
      <c r="U14" s="126">
        <f t="shared" si="3"/>
        <v>1</v>
      </c>
      <c r="V14" s="17">
        <f t="shared" si="4"/>
        <v>2</v>
      </c>
    </row>
    <row r="15" spans="1:22" ht="30" customHeight="1" x14ac:dyDescent="0.15">
      <c r="A15" s="175"/>
      <c r="B15" s="178"/>
      <c r="C15" s="11"/>
      <c r="D15" s="139" t="s">
        <v>88</v>
      </c>
      <c r="E15" s="141" t="s">
        <v>97</v>
      </c>
      <c r="F15" s="24" t="s">
        <v>181</v>
      </c>
      <c r="G15" s="13" t="s">
        <v>181</v>
      </c>
      <c r="H15" s="25"/>
      <c r="I15" s="24"/>
      <c r="J15" s="24"/>
      <c r="K15" s="24"/>
      <c r="L15" s="24"/>
      <c r="M15" s="27"/>
      <c r="N15" s="26">
        <v>3</v>
      </c>
      <c r="O15" s="24">
        <v>1</v>
      </c>
      <c r="P15" s="24">
        <v>2</v>
      </c>
      <c r="Q15" s="24"/>
      <c r="R15" s="24"/>
      <c r="S15" s="61"/>
      <c r="T15" s="125">
        <f t="shared" si="2"/>
        <v>3</v>
      </c>
      <c r="U15" s="126">
        <f t="shared" si="3"/>
        <v>1</v>
      </c>
      <c r="V15" s="17">
        <f t="shared" si="4"/>
        <v>2</v>
      </c>
    </row>
    <row r="16" spans="1:22" ht="30" customHeight="1" x14ac:dyDescent="0.15">
      <c r="A16" s="175"/>
      <c r="B16" s="178"/>
      <c r="C16" s="11"/>
      <c r="D16" s="139" t="s">
        <v>89</v>
      </c>
      <c r="E16" s="153" t="s">
        <v>202</v>
      </c>
      <c r="F16" s="24" t="s">
        <v>186</v>
      </c>
      <c r="G16" s="13" t="s">
        <v>181</v>
      </c>
      <c r="H16" s="25"/>
      <c r="I16" s="24"/>
      <c r="J16" s="24"/>
      <c r="K16" s="24"/>
      <c r="L16" s="28"/>
      <c r="M16" s="36"/>
      <c r="N16" s="26"/>
      <c r="O16" s="24"/>
      <c r="P16" s="24"/>
      <c r="Q16" s="28">
        <v>3</v>
      </c>
      <c r="R16" s="28">
        <v>1</v>
      </c>
      <c r="S16" s="61">
        <v>2</v>
      </c>
      <c r="T16" s="125">
        <f t="shared" si="2"/>
        <v>3</v>
      </c>
      <c r="U16" s="126">
        <f t="shared" si="3"/>
        <v>1</v>
      </c>
      <c r="V16" s="17">
        <f t="shared" si="4"/>
        <v>2</v>
      </c>
    </row>
    <row r="17" spans="1:22" ht="30" customHeight="1" x14ac:dyDescent="0.15">
      <c r="A17" s="175"/>
      <c r="B17" s="178"/>
      <c r="C17" s="11"/>
      <c r="D17" s="139" t="s">
        <v>90</v>
      </c>
      <c r="E17" s="141"/>
      <c r="F17" s="24" t="s">
        <v>187</v>
      </c>
      <c r="G17" s="13" t="s">
        <v>181</v>
      </c>
      <c r="H17" s="25"/>
      <c r="I17" s="24"/>
      <c r="J17" s="24"/>
      <c r="K17" s="13"/>
      <c r="L17" s="13"/>
      <c r="M17" s="18"/>
      <c r="N17" s="26"/>
      <c r="O17" s="24"/>
      <c r="P17" s="24"/>
      <c r="Q17" s="24">
        <v>3</v>
      </c>
      <c r="R17" s="24">
        <v>1</v>
      </c>
      <c r="S17" s="61">
        <v>2</v>
      </c>
      <c r="T17" s="125">
        <f t="shared" si="2"/>
        <v>3</v>
      </c>
      <c r="U17" s="126">
        <f t="shared" si="3"/>
        <v>1</v>
      </c>
      <c r="V17" s="17">
        <f t="shared" si="4"/>
        <v>2</v>
      </c>
    </row>
    <row r="18" spans="1:22" ht="30" customHeight="1" x14ac:dyDescent="0.15">
      <c r="A18" s="175"/>
      <c r="B18" s="178"/>
      <c r="C18" s="11"/>
      <c r="D18" s="139" t="s">
        <v>91</v>
      </c>
      <c r="E18" s="141" t="s">
        <v>97</v>
      </c>
      <c r="F18" s="24" t="s">
        <v>178</v>
      </c>
      <c r="G18" s="13" t="s">
        <v>181</v>
      </c>
      <c r="H18" s="25"/>
      <c r="I18" s="24"/>
      <c r="J18" s="24"/>
      <c r="K18" s="24"/>
      <c r="L18" s="24"/>
      <c r="M18" s="27"/>
      <c r="N18" s="26"/>
      <c r="O18" s="24"/>
      <c r="P18" s="24"/>
      <c r="Q18" s="24">
        <v>3</v>
      </c>
      <c r="R18" s="24">
        <v>1</v>
      </c>
      <c r="S18" s="61">
        <v>2</v>
      </c>
      <c r="T18" s="125">
        <f t="shared" si="2"/>
        <v>3</v>
      </c>
      <c r="U18" s="126">
        <f t="shared" si="3"/>
        <v>1</v>
      </c>
      <c r="V18" s="17">
        <f t="shared" si="4"/>
        <v>2</v>
      </c>
    </row>
    <row r="19" spans="1:22" ht="30" customHeight="1" x14ac:dyDescent="0.15">
      <c r="A19" s="175"/>
      <c r="B19" s="178"/>
      <c r="C19" s="11"/>
      <c r="D19" s="139" t="s">
        <v>92</v>
      </c>
      <c r="E19" s="141" t="s">
        <v>101</v>
      </c>
      <c r="F19" s="24" t="s">
        <v>181</v>
      </c>
      <c r="G19" s="13"/>
      <c r="H19" s="25"/>
      <c r="I19" s="24"/>
      <c r="J19" s="24"/>
      <c r="K19" s="24"/>
      <c r="L19" s="24"/>
      <c r="M19" s="27"/>
      <c r="N19" s="26">
        <v>3</v>
      </c>
      <c r="O19" s="24">
        <v>1</v>
      </c>
      <c r="P19" s="24">
        <v>2</v>
      </c>
      <c r="Q19" s="24"/>
      <c r="R19" s="24"/>
      <c r="S19" s="61"/>
      <c r="T19" s="125">
        <f t="shared" si="2"/>
        <v>3</v>
      </c>
      <c r="U19" s="126">
        <f t="shared" si="3"/>
        <v>1</v>
      </c>
      <c r="V19" s="17">
        <f t="shared" si="4"/>
        <v>2</v>
      </c>
    </row>
    <row r="20" spans="1:22" ht="30" customHeight="1" x14ac:dyDescent="0.15">
      <c r="A20" s="175"/>
      <c r="B20" s="178"/>
      <c r="C20" s="11"/>
      <c r="D20" s="139" t="s">
        <v>93</v>
      </c>
      <c r="E20" s="141" t="s">
        <v>103</v>
      </c>
      <c r="F20" s="24" t="s">
        <v>178</v>
      </c>
      <c r="G20" s="13"/>
      <c r="H20" s="30"/>
      <c r="I20" s="28"/>
      <c r="J20" s="24"/>
      <c r="K20" s="24">
        <v>3</v>
      </c>
      <c r="L20" s="24">
        <v>1</v>
      </c>
      <c r="M20" s="27">
        <v>2</v>
      </c>
      <c r="N20" s="29"/>
      <c r="O20" s="28"/>
      <c r="P20" s="28"/>
      <c r="Q20" s="24"/>
      <c r="R20" s="24"/>
      <c r="S20" s="61"/>
      <c r="T20" s="125">
        <f t="shared" si="2"/>
        <v>3</v>
      </c>
      <c r="U20" s="126">
        <f t="shared" si="3"/>
        <v>1</v>
      </c>
      <c r="V20" s="17">
        <f t="shared" si="4"/>
        <v>2</v>
      </c>
    </row>
    <row r="21" spans="1:22" ht="16.5" customHeight="1" thickBot="1" x14ac:dyDescent="0.2">
      <c r="A21" s="177"/>
      <c r="B21" s="20" t="s">
        <v>37</v>
      </c>
      <c r="C21" s="20"/>
      <c r="D21" s="20"/>
      <c r="E21" s="115"/>
      <c r="F21" s="19"/>
      <c r="G21" s="19"/>
      <c r="H21" s="52">
        <f t="shared" ref="H21:V21" si="5">SUM(H11:H20)</f>
        <v>2</v>
      </c>
      <c r="I21" s="53">
        <f t="shared" si="5"/>
        <v>2</v>
      </c>
      <c r="J21" s="53">
        <f t="shared" si="5"/>
        <v>0</v>
      </c>
      <c r="K21" s="53">
        <f t="shared" si="5"/>
        <v>9</v>
      </c>
      <c r="L21" s="53">
        <f t="shared" si="5"/>
        <v>5</v>
      </c>
      <c r="M21" s="22">
        <f t="shared" si="5"/>
        <v>4</v>
      </c>
      <c r="N21" s="21">
        <f t="shared" si="5"/>
        <v>9</v>
      </c>
      <c r="O21" s="19">
        <f t="shared" si="5"/>
        <v>3</v>
      </c>
      <c r="P21" s="19">
        <f t="shared" si="5"/>
        <v>6</v>
      </c>
      <c r="Q21" s="19">
        <f t="shared" si="5"/>
        <v>9</v>
      </c>
      <c r="R21" s="19">
        <f t="shared" si="5"/>
        <v>3</v>
      </c>
      <c r="S21" s="60">
        <f t="shared" si="5"/>
        <v>6</v>
      </c>
      <c r="T21" s="52">
        <f t="shared" si="5"/>
        <v>29</v>
      </c>
      <c r="U21" s="53">
        <f t="shared" si="5"/>
        <v>13</v>
      </c>
      <c r="V21" s="22">
        <f t="shared" si="5"/>
        <v>16</v>
      </c>
    </row>
    <row r="22" spans="1:22" ht="30" customHeight="1" x14ac:dyDescent="0.15">
      <c r="A22" s="181" t="s">
        <v>38</v>
      </c>
      <c r="B22" s="184" t="s">
        <v>25</v>
      </c>
      <c r="C22" s="31"/>
      <c r="D22" s="142" t="s">
        <v>95</v>
      </c>
      <c r="E22" s="143" t="s">
        <v>94</v>
      </c>
      <c r="F22" s="32"/>
      <c r="G22" s="33"/>
      <c r="H22" s="75"/>
      <c r="I22" s="76"/>
      <c r="J22" s="77"/>
      <c r="K22" s="77"/>
      <c r="L22" s="76"/>
      <c r="M22" s="78"/>
      <c r="N22" s="45">
        <v>1</v>
      </c>
      <c r="O22" s="41">
        <v>1</v>
      </c>
      <c r="P22" s="41">
        <v>0</v>
      </c>
      <c r="Q22" s="42"/>
      <c r="R22" s="42"/>
      <c r="S22" s="62"/>
      <c r="T22" s="63">
        <f>SUM(H22,K22,N22,Q22)</f>
        <v>1</v>
      </c>
      <c r="U22" s="34">
        <f>SUM(I22,L22,O22,R22)</f>
        <v>1</v>
      </c>
      <c r="V22" s="35">
        <f>SUM(J22,M22,P22,S22)</f>
        <v>0</v>
      </c>
    </row>
    <row r="23" spans="1:22" ht="30" customHeight="1" x14ac:dyDescent="0.15">
      <c r="A23" s="175"/>
      <c r="B23" s="185"/>
      <c r="C23" s="15"/>
      <c r="D23" s="147" t="s">
        <v>104</v>
      </c>
      <c r="E23" s="148" t="s">
        <v>96</v>
      </c>
      <c r="F23" s="13"/>
      <c r="G23" s="13"/>
      <c r="H23" s="14"/>
      <c r="I23" s="13"/>
      <c r="J23" s="13"/>
      <c r="K23" s="13"/>
      <c r="L23" s="13"/>
      <c r="M23" s="18"/>
      <c r="N23" s="16">
        <v>3</v>
      </c>
      <c r="O23" s="13">
        <v>0</v>
      </c>
      <c r="P23" s="13">
        <v>0</v>
      </c>
      <c r="Q23" s="94"/>
      <c r="R23" s="94"/>
      <c r="S23" s="95"/>
      <c r="T23" s="63">
        <f t="shared" ref="T23:T35" si="6">SUM(H23,K23,N23,Q23)</f>
        <v>3</v>
      </c>
      <c r="U23" s="34">
        <f t="shared" ref="U23:U35" si="7">SUM(I23,L23,O23,R23)</f>
        <v>0</v>
      </c>
      <c r="V23" s="35">
        <f t="shared" ref="V23:V35" si="8">SUM(J23,M23,P23,S23)</f>
        <v>0</v>
      </c>
    </row>
    <row r="24" spans="1:22" ht="30" customHeight="1" x14ac:dyDescent="0.15">
      <c r="A24" s="175"/>
      <c r="B24" s="186" t="s">
        <v>26</v>
      </c>
      <c r="C24" s="37"/>
      <c r="D24" s="54" t="s">
        <v>105</v>
      </c>
      <c r="E24" s="144" t="s">
        <v>97</v>
      </c>
      <c r="F24" s="13"/>
      <c r="G24" s="13"/>
      <c r="H24" s="14"/>
      <c r="I24" s="13"/>
      <c r="J24" s="13"/>
      <c r="K24" s="13"/>
      <c r="L24" s="13"/>
      <c r="M24" s="18"/>
      <c r="N24" s="16"/>
      <c r="O24" s="13"/>
      <c r="P24" s="13"/>
      <c r="Q24" s="13">
        <v>3</v>
      </c>
      <c r="R24" s="13">
        <v>0</v>
      </c>
      <c r="S24" s="59">
        <v>0</v>
      </c>
      <c r="T24" s="63">
        <f t="shared" si="6"/>
        <v>3</v>
      </c>
      <c r="U24" s="34">
        <f t="shared" si="7"/>
        <v>0</v>
      </c>
      <c r="V24" s="35">
        <f t="shared" si="8"/>
        <v>0</v>
      </c>
    </row>
    <row r="25" spans="1:22" ht="30" customHeight="1" x14ac:dyDescent="0.15">
      <c r="A25" s="175"/>
      <c r="B25" s="187"/>
      <c r="C25" s="37"/>
      <c r="D25" s="54" t="s">
        <v>106</v>
      </c>
      <c r="E25" s="145" t="s">
        <v>98</v>
      </c>
      <c r="F25" s="38"/>
      <c r="G25" s="13"/>
      <c r="H25" s="25">
        <v>3</v>
      </c>
      <c r="I25" s="24">
        <v>0</v>
      </c>
      <c r="J25" s="24">
        <v>3</v>
      </c>
      <c r="K25" s="29"/>
      <c r="L25" s="28"/>
      <c r="M25" s="36"/>
      <c r="N25" s="29"/>
      <c r="O25" s="28"/>
      <c r="P25" s="28"/>
      <c r="Q25" s="28"/>
      <c r="R25" s="28"/>
      <c r="S25" s="61"/>
      <c r="T25" s="63">
        <f t="shared" si="6"/>
        <v>3</v>
      </c>
      <c r="U25" s="34">
        <f t="shared" si="7"/>
        <v>0</v>
      </c>
      <c r="V25" s="35">
        <f t="shared" si="8"/>
        <v>3</v>
      </c>
    </row>
    <row r="26" spans="1:22" ht="30" customHeight="1" x14ac:dyDescent="0.15">
      <c r="A26" s="175"/>
      <c r="B26" s="187"/>
      <c r="C26" s="37"/>
      <c r="D26" s="139" t="s">
        <v>107</v>
      </c>
      <c r="E26" s="145" t="s">
        <v>99</v>
      </c>
      <c r="F26" s="24"/>
      <c r="G26" s="13"/>
      <c r="H26" s="25">
        <v>3</v>
      </c>
      <c r="I26" s="28">
        <v>0</v>
      </c>
      <c r="J26" s="28">
        <v>3</v>
      </c>
      <c r="K26" s="29"/>
      <c r="L26" s="28"/>
      <c r="M26" s="36"/>
      <c r="N26" s="29"/>
      <c r="O26" s="28"/>
      <c r="P26" s="28"/>
      <c r="Q26" s="28"/>
      <c r="R26" s="28"/>
      <c r="S26" s="61"/>
      <c r="T26" s="63">
        <f t="shared" si="6"/>
        <v>3</v>
      </c>
      <c r="U26" s="34">
        <f t="shared" si="7"/>
        <v>0</v>
      </c>
      <c r="V26" s="35">
        <f t="shared" si="8"/>
        <v>3</v>
      </c>
    </row>
    <row r="27" spans="1:22" ht="30" customHeight="1" x14ac:dyDescent="0.15">
      <c r="A27" s="175"/>
      <c r="B27" s="187"/>
      <c r="C27" s="37"/>
      <c r="D27" s="139" t="s">
        <v>108</v>
      </c>
      <c r="E27" s="145" t="s">
        <v>51</v>
      </c>
      <c r="F27" s="24"/>
      <c r="G27" s="13"/>
      <c r="H27" s="30">
        <v>3</v>
      </c>
      <c r="I27" s="28">
        <v>0</v>
      </c>
      <c r="J27" s="24">
        <v>3</v>
      </c>
      <c r="K27" s="29"/>
      <c r="L27" s="28"/>
      <c r="M27" s="36"/>
      <c r="N27" s="29"/>
      <c r="O27" s="28"/>
      <c r="P27" s="28"/>
      <c r="Q27" s="24"/>
      <c r="R27" s="24"/>
      <c r="S27" s="61"/>
      <c r="T27" s="63">
        <f t="shared" si="6"/>
        <v>3</v>
      </c>
      <c r="U27" s="34">
        <f t="shared" si="7"/>
        <v>0</v>
      </c>
      <c r="V27" s="35">
        <f t="shared" si="8"/>
        <v>3</v>
      </c>
    </row>
    <row r="28" spans="1:22" ht="41.25" customHeight="1" x14ac:dyDescent="0.15">
      <c r="A28" s="175"/>
      <c r="B28" s="187"/>
      <c r="C28" s="37"/>
      <c r="D28" s="139" t="s">
        <v>109</v>
      </c>
      <c r="E28" s="145" t="s">
        <v>51</v>
      </c>
      <c r="F28" s="24"/>
      <c r="G28" s="13"/>
      <c r="H28" s="30">
        <v>3</v>
      </c>
      <c r="I28" s="28">
        <v>2</v>
      </c>
      <c r="J28" s="24">
        <v>1</v>
      </c>
      <c r="K28" s="29"/>
      <c r="L28" s="28"/>
      <c r="M28" s="36"/>
      <c r="N28" s="29"/>
      <c r="O28" s="28"/>
      <c r="P28" s="28"/>
      <c r="Q28" s="24"/>
      <c r="R28" s="24"/>
      <c r="S28" s="61"/>
      <c r="T28" s="63">
        <f t="shared" si="6"/>
        <v>3</v>
      </c>
      <c r="U28" s="34">
        <f t="shared" si="7"/>
        <v>2</v>
      </c>
      <c r="V28" s="35">
        <f t="shared" si="8"/>
        <v>1</v>
      </c>
    </row>
    <row r="29" spans="1:22" ht="41.25" customHeight="1" x14ac:dyDescent="0.15">
      <c r="A29" s="175"/>
      <c r="B29" s="187"/>
      <c r="C29" s="37"/>
      <c r="D29" s="139" t="s">
        <v>110</v>
      </c>
      <c r="E29" s="145" t="s">
        <v>97</v>
      </c>
      <c r="F29" s="24"/>
      <c r="G29" s="13"/>
      <c r="H29" s="30"/>
      <c r="I29" s="28"/>
      <c r="J29" s="24"/>
      <c r="K29" s="24">
        <v>3</v>
      </c>
      <c r="L29" s="28">
        <v>0</v>
      </c>
      <c r="M29" s="36">
        <v>3</v>
      </c>
      <c r="N29" s="29"/>
      <c r="O29" s="28"/>
      <c r="P29" s="28"/>
      <c r="Q29" s="24"/>
      <c r="R29" s="24"/>
      <c r="S29" s="61"/>
      <c r="T29" s="63">
        <f t="shared" si="6"/>
        <v>3</v>
      </c>
      <c r="U29" s="34">
        <f t="shared" si="7"/>
        <v>0</v>
      </c>
      <c r="V29" s="35">
        <f t="shared" si="8"/>
        <v>3</v>
      </c>
    </row>
    <row r="30" spans="1:22" ht="30" customHeight="1" x14ac:dyDescent="0.15">
      <c r="A30" s="175"/>
      <c r="B30" s="187"/>
      <c r="C30" s="37"/>
      <c r="D30" s="139" t="s">
        <v>111</v>
      </c>
      <c r="E30" s="146" t="s">
        <v>51</v>
      </c>
      <c r="F30" s="24"/>
      <c r="G30" s="13"/>
      <c r="H30" s="30"/>
      <c r="I30" s="28"/>
      <c r="J30" s="24"/>
      <c r="K30" s="24"/>
      <c r="L30" s="28"/>
      <c r="M30" s="36"/>
      <c r="N30" s="29">
        <v>3</v>
      </c>
      <c r="O30" s="28">
        <v>0</v>
      </c>
      <c r="P30" s="28">
        <v>3</v>
      </c>
      <c r="Q30" s="24"/>
      <c r="R30" s="24"/>
      <c r="S30" s="61"/>
      <c r="T30" s="63">
        <f t="shared" si="6"/>
        <v>3</v>
      </c>
      <c r="U30" s="34">
        <f t="shared" si="7"/>
        <v>0</v>
      </c>
      <c r="V30" s="35">
        <f t="shared" si="8"/>
        <v>3</v>
      </c>
    </row>
    <row r="31" spans="1:22" ht="41.25" customHeight="1" x14ac:dyDescent="0.15">
      <c r="A31" s="175"/>
      <c r="B31" s="187"/>
      <c r="C31" s="37"/>
      <c r="D31" s="139" t="s">
        <v>112</v>
      </c>
      <c r="E31" s="145" t="s">
        <v>100</v>
      </c>
      <c r="F31" s="24"/>
      <c r="G31" s="13"/>
      <c r="H31" s="30"/>
      <c r="I31" s="28"/>
      <c r="J31" s="24"/>
      <c r="K31" s="24"/>
      <c r="L31" s="28"/>
      <c r="M31" s="36"/>
      <c r="N31" s="29">
        <v>3</v>
      </c>
      <c r="O31" s="28">
        <v>0</v>
      </c>
      <c r="P31" s="28">
        <v>3</v>
      </c>
      <c r="Q31" s="24"/>
      <c r="R31" s="24"/>
      <c r="S31" s="61"/>
      <c r="T31" s="63">
        <f t="shared" si="6"/>
        <v>3</v>
      </c>
      <c r="U31" s="34">
        <f t="shared" si="7"/>
        <v>0</v>
      </c>
      <c r="V31" s="35">
        <f t="shared" si="8"/>
        <v>3</v>
      </c>
    </row>
    <row r="32" spans="1:22" ht="30" customHeight="1" x14ac:dyDescent="0.15">
      <c r="A32" s="175"/>
      <c r="B32" s="187"/>
      <c r="C32" s="37"/>
      <c r="D32" s="139" t="s">
        <v>113</v>
      </c>
      <c r="E32" s="145" t="s">
        <v>100</v>
      </c>
      <c r="F32" s="24"/>
      <c r="G32" s="13"/>
      <c r="H32" s="30"/>
      <c r="I32" s="28"/>
      <c r="J32" s="24"/>
      <c r="K32" s="24"/>
      <c r="L32" s="28"/>
      <c r="M32" s="36"/>
      <c r="N32" s="29">
        <v>3</v>
      </c>
      <c r="O32" s="28">
        <v>0</v>
      </c>
      <c r="P32" s="28">
        <v>3</v>
      </c>
      <c r="Q32" s="24"/>
      <c r="R32" s="24"/>
      <c r="S32" s="61"/>
      <c r="T32" s="63">
        <f t="shared" si="6"/>
        <v>3</v>
      </c>
      <c r="U32" s="34">
        <f t="shared" si="7"/>
        <v>0</v>
      </c>
      <c r="V32" s="35">
        <f t="shared" si="8"/>
        <v>3</v>
      </c>
    </row>
    <row r="33" spans="1:22" ht="30" customHeight="1" x14ac:dyDescent="0.15">
      <c r="A33" s="175"/>
      <c r="B33" s="187"/>
      <c r="C33" s="37"/>
      <c r="D33" s="54" t="s">
        <v>114</v>
      </c>
      <c r="E33" s="145" t="s">
        <v>97</v>
      </c>
      <c r="F33" s="24"/>
      <c r="G33" s="13"/>
      <c r="H33" s="30"/>
      <c r="I33" s="28"/>
      <c r="J33" s="24"/>
      <c r="K33" s="24">
        <v>3</v>
      </c>
      <c r="L33" s="28">
        <v>0</v>
      </c>
      <c r="M33" s="36">
        <v>3</v>
      </c>
      <c r="N33" s="29"/>
      <c r="O33" s="28"/>
      <c r="P33" s="28"/>
      <c r="Q33" s="24"/>
      <c r="R33" s="24"/>
      <c r="S33" s="61"/>
      <c r="T33" s="63">
        <f t="shared" si="6"/>
        <v>3</v>
      </c>
      <c r="U33" s="34">
        <f t="shared" si="7"/>
        <v>0</v>
      </c>
      <c r="V33" s="35">
        <f t="shared" si="8"/>
        <v>3</v>
      </c>
    </row>
    <row r="34" spans="1:22" ht="30" customHeight="1" x14ac:dyDescent="0.15">
      <c r="A34" s="175"/>
      <c r="B34" s="187"/>
      <c r="C34" s="37"/>
      <c r="D34" s="139" t="s">
        <v>115</v>
      </c>
      <c r="E34" s="145" t="s">
        <v>101</v>
      </c>
      <c r="F34" s="24"/>
      <c r="G34" s="13"/>
      <c r="H34" s="30"/>
      <c r="I34" s="28"/>
      <c r="J34" s="24"/>
      <c r="K34" s="24"/>
      <c r="L34" s="28"/>
      <c r="M34" s="36"/>
      <c r="N34" s="29"/>
      <c r="O34" s="28"/>
      <c r="P34" s="28"/>
      <c r="Q34" s="24">
        <v>3</v>
      </c>
      <c r="R34" s="24">
        <v>0</v>
      </c>
      <c r="S34" s="61">
        <v>3</v>
      </c>
      <c r="T34" s="63">
        <f t="shared" si="6"/>
        <v>3</v>
      </c>
      <c r="U34" s="34">
        <f t="shared" si="7"/>
        <v>0</v>
      </c>
      <c r="V34" s="35">
        <f t="shared" si="8"/>
        <v>3</v>
      </c>
    </row>
    <row r="35" spans="1:22" ht="30" customHeight="1" x14ac:dyDescent="0.15">
      <c r="A35" s="175"/>
      <c r="B35" s="185"/>
      <c r="C35" s="37"/>
      <c r="D35" s="139" t="s">
        <v>116</v>
      </c>
      <c r="E35" s="145" t="s">
        <v>117</v>
      </c>
      <c r="F35" s="24"/>
      <c r="G35" s="13"/>
      <c r="H35" s="30">
        <v>3</v>
      </c>
      <c r="I35" s="28">
        <v>1</v>
      </c>
      <c r="J35" s="24">
        <v>2</v>
      </c>
      <c r="K35" s="24"/>
      <c r="L35" s="28"/>
      <c r="M35" s="36"/>
      <c r="N35" s="29"/>
      <c r="O35" s="28"/>
      <c r="P35" s="28"/>
      <c r="Q35" s="24"/>
      <c r="R35" s="24"/>
      <c r="S35" s="61"/>
      <c r="T35" s="63">
        <f t="shared" si="6"/>
        <v>3</v>
      </c>
      <c r="U35" s="34">
        <f t="shared" si="7"/>
        <v>1</v>
      </c>
      <c r="V35" s="35">
        <f t="shared" si="8"/>
        <v>2</v>
      </c>
    </row>
    <row r="36" spans="1:22" ht="16.5" customHeight="1" x14ac:dyDescent="0.15">
      <c r="A36" s="175"/>
      <c r="B36" s="10" t="s">
        <v>37</v>
      </c>
      <c r="C36" s="23"/>
      <c r="D36" s="23"/>
      <c r="E36" s="114"/>
      <c r="F36" s="23"/>
      <c r="G36" s="23"/>
      <c r="H36" s="71">
        <f t="shared" ref="H36:V36" si="9">SUM(H22:H35)</f>
        <v>15</v>
      </c>
      <c r="I36" s="70">
        <f t="shared" si="9"/>
        <v>3</v>
      </c>
      <c r="J36" s="70">
        <f t="shared" si="9"/>
        <v>12</v>
      </c>
      <c r="K36" s="70">
        <f t="shared" si="9"/>
        <v>6</v>
      </c>
      <c r="L36" s="70">
        <f t="shared" si="9"/>
        <v>0</v>
      </c>
      <c r="M36" s="72">
        <f t="shared" si="9"/>
        <v>6</v>
      </c>
      <c r="N36" s="44">
        <f t="shared" si="9"/>
        <v>13</v>
      </c>
      <c r="O36" s="10">
        <f t="shared" si="9"/>
        <v>1</v>
      </c>
      <c r="P36" s="10">
        <f t="shared" si="9"/>
        <v>9</v>
      </c>
      <c r="Q36" s="10">
        <f t="shared" si="9"/>
        <v>6</v>
      </c>
      <c r="R36" s="10">
        <f t="shared" si="9"/>
        <v>0</v>
      </c>
      <c r="S36" s="58">
        <f t="shared" si="9"/>
        <v>3</v>
      </c>
      <c r="T36" s="49">
        <f t="shared" si="9"/>
        <v>40</v>
      </c>
      <c r="U36" s="47">
        <f t="shared" si="9"/>
        <v>4</v>
      </c>
      <c r="V36" s="39">
        <f t="shared" si="9"/>
        <v>30</v>
      </c>
    </row>
    <row r="37" spans="1:22" ht="16.5" customHeight="1" thickBot="1" x14ac:dyDescent="0.2">
      <c r="A37" s="179" t="s">
        <v>10</v>
      </c>
      <c r="B37" s="180"/>
      <c r="C37" s="180"/>
      <c r="D37" s="180"/>
      <c r="E37" s="180"/>
      <c r="F37" s="180"/>
      <c r="G37" s="180"/>
      <c r="H37" s="73">
        <f t="shared" ref="H37:M37" si="10">SUM(H10,,H21,H36)</f>
        <v>21</v>
      </c>
      <c r="I37" s="74">
        <f t="shared" si="10"/>
        <v>8</v>
      </c>
      <c r="J37" s="127">
        <f t="shared" si="10"/>
        <v>13</v>
      </c>
      <c r="K37" s="127">
        <f t="shared" si="10"/>
        <v>20</v>
      </c>
      <c r="L37" s="127">
        <f t="shared" si="10"/>
        <v>10</v>
      </c>
      <c r="M37" s="22">
        <f t="shared" si="10"/>
        <v>10</v>
      </c>
      <c r="N37" s="21">
        <f>SUM(N10,N21,N36)</f>
        <v>22</v>
      </c>
      <c r="O37" s="19">
        <f>SUM(O10,,O21,O36)</f>
        <v>4</v>
      </c>
      <c r="P37" s="127">
        <f>SUM(P10,,P21,P36)</f>
        <v>15</v>
      </c>
      <c r="Q37" s="127">
        <f>SUM(Q10,,Q21,Q36)</f>
        <v>15</v>
      </c>
      <c r="R37" s="127">
        <f>SUM(R10,,R21,R36)</f>
        <v>3</v>
      </c>
      <c r="S37" s="60">
        <f>SUM(S10,S21,S36)</f>
        <v>9</v>
      </c>
      <c r="T37" s="52">
        <f>SUM(T10,T21,T36)</f>
        <v>78</v>
      </c>
      <c r="U37" s="21">
        <f>SUM(U10,U21,U36)</f>
        <v>25</v>
      </c>
      <c r="V37" s="40">
        <f>SUM(V10,V21,V36)</f>
        <v>47</v>
      </c>
    </row>
    <row r="39" spans="1:22" ht="409.5" customHeight="1" x14ac:dyDescent="0.15">
      <c r="A39" s="174" t="s">
        <v>75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</row>
  </sheetData>
  <mergeCells count="25">
    <mergeCell ref="A39:V39"/>
    <mergeCell ref="F2:F4"/>
    <mergeCell ref="A5:A10"/>
    <mergeCell ref="A2:B4"/>
    <mergeCell ref="D2:D4"/>
    <mergeCell ref="B11:B20"/>
    <mergeCell ref="A37:G37"/>
    <mergeCell ref="A11:A21"/>
    <mergeCell ref="A22:A36"/>
    <mergeCell ref="B6:B9"/>
    <mergeCell ref="B22:B23"/>
    <mergeCell ref="B24:B35"/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</mergeCells>
  <phoneticPr fontId="6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58" orientation="portrait" r:id="rId1"/>
  <headerFooter>
    <oddHeader>&amp;C&amp;"맑은 고딕,굵게"&amp;20 2020~2021학년도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9"/>
  <sheetViews>
    <sheetView tabSelected="1" topLeftCell="A79" zoomScaleNormal="100" zoomScaleSheetLayoutView="100" workbookViewId="0">
      <selection activeCell="K100" sqref="K100"/>
    </sheetView>
  </sheetViews>
  <sheetFormatPr defaultRowHeight="16.5" x14ac:dyDescent="0.15"/>
  <cols>
    <col min="1" max="4" width="4.21875" style="3" customWidth="1"/>
    <col min="5" max="5" width="6" style="3" customWidth="1"/>
    <col min="6" max="11" width="7" style="3" customWidth="1"/>
    <col min="12" max="12" width="22.88671875" style="3" customWidth="1"/>
    <col min="13" max="16384" width="8.88671875" style="3"/>
  </cols>
  <sheetData>
    <row r="1" spans="1:27" ht="17.25" thickBot="1" x14ac:dyDescent="0.2">
      <c r="A1" s="80" t="s">
        <v>198</v>
      </c>
      <c r="B1" s="5"/>
      <c r="C1" s="5"/>
      <c r="D1" s="5"/>
      <c r="E1" s="5"/>
      <c r="F1" s="5"/>
      <c r="G1" s="5"/>
      <c r="H1" s="255" t="s">
        <v>199</v>
      </c>
      <c r="I1" s="255"/>
      <c r="J1" s="255"/>
      <c r="K1" s="255"/>
      <c r="L1" s="79" t="s">
        <v>67</v>
      </c>
      <c r="N1" s="229"/>
      <c r="O1" s="229"/>
      <c r="P1" s="229"/>
      <c r="Q1" s="229"/>
      <c r="R1" s="229"/>
      <c r="S1" s="229"/>
      <c r="T1" s="4"/>
      <c r="U1" s="254"/>
      <c r="V1" s="254"/>
      <c r="W1" s="254"/>
      <c r="X1" s="254"/>
      <c r="Y1" s="254"/>
      <c r="Z1" s="254"/>
      <c r="AA1" s="254"/>
    </row>
    <row r="2" spans="1:27" x14ac:dyDescent="0.15">
      <c r="A2" s="235" t="s">
        <v>12</v>
      </c>
      <c r="B2" s="238" t="s">
        <v>13</v>
      </c>
      <c r="C2" s="239" t="s">
        <v>14</v>
      </c>
      <c r="D2" s="239" t="s">
        <v>15</v>
      </c>
      <c r="E2" s="239" t="s">
        <v>39</v>
      </c>
      <c r="F2" s="238" t="s">
        <v>68</v>
      </c>
      <c r="G2" s="238"/>
      <c r="H2" s="238"/>
      <c r="I2" s="238" t="s">
        <v>69</v>
      </c>
      <c r="J2" s="238"/>
      <c r="K2" s="238"/>
      <c r="L2" s="230" t="s">
        <v>16</v>
      </c>
    </row>
    <row r="3" spans="1:27" x14ac:dyDescent="0.15">
      <c r="A3" s="236"/>
      <c r="B3" s="233"/>
      <c r="C3" s="240"/>
      <c r="D3" s="240"/>
      <c r="E3" s="240"/>
      <c r="F3" s="233" t="s">
        <v>45</v>
      </c>
      <c r="G3" s="233"/>
      <c r="H3" s="233"/>
      <c r="I3" s="233" t="s">
        <v>45</v>
      </c>
      <c r="J3" s="233"/>
      <c r="K3" s="233"/>
      <c r="L3" s="231"/>
    </row>
    <row r="4" spans="1:27" x14ac:dyDescent="0.15">
      <c r="A4" s="236"/>
      <c r="B4" s="233"/>
      <c r="C4" s="240"/>
      <c r="D4" s="240"/>
      <c r="E4" s="240"/>
      <c r="F4" s="233" t="s">
        <v>6</v>
      </c>
      <c r="G4" s="233" t="s">
        <v>17</v>
      </c>
      <c r="H4" s="233"/>
      <c r="I4" s="233" t="s">
        <v>6</v>
      </c>
      <c r="J4" s="233" t="s">
        <v>17</v>
      </c>
      <c r="K4" s="233"/>
      <c r="L4" s="231"/>
    </row>
    <row r="5" spans="1:27" ht="17.25" thickBot="1" x14ac:dyDescent="0.2">
      <c r="A5" s="237"/>
      <c r="B5" s="234"/>
      <c r="C5" s="241"/>
      <c r="D5" s="241"/>
      <c r="E5" s="241"/>
      <c r="F5" s="234"/>
      <c r="G5" s="68" t="s">
        <v>7</v>
      </c>
      <c r="H5" s="68" t="s">
        <v>8</v>
      </c>
      <c r="I5" s="234"/>
      <c r="J5" s="68" t="s">
        <v>7</v>
      </c>
      <c r="K5" s="68" t="s">
        <v>8</v>
      </c>
      <c r="L5" s="232"/>
    </row>
    <row r="6" spans="1:27" ht="24" customHeight="1" x14ac:dyDescent="0.15">
      <c r="A6" s="242">
        <v>1</v>
      </c>
      <c r="B6" s="245">
        <v>1</v>
      </c>
      <c r="C6" s="244" t="s">
        <v>40</v>
      </c>
      <c r="D6" s="245" t="s">
        <v>18</v>
      </c>
      <c r="E6" s="245"/>
      <c r="F6" s="244" t="s">
        <v>127</v>
      </c>
      <c r="G6" s="245"/>
      <c r="H6" s="245"/>
      <c r="I6" s="245"/>
      <c r="J6" s="245"/>
      <c r="K6" s="245"/>
      <c r="L6" s="248" t="s">
        <v>128</v>
      </c>
    </row>
    <row r="7" spans="1:27" x14ac:dyDescent="0.15">
      <c r="A7" s="243"/>
      <c r="B7" s="193"/>
      <c r="C7" s="193"/>
      <c r="D7" s="193"/>
      <c r="E7" s="193"/>
      <c r="F7" s="55">
        <v>1</v>
      </c>
      <c r="G7" s="55">
        <v>1</v>
      </c>
      <c r="H7" s="55">
        <v>0</v>
      </c>
      <c r="I7" s="55"/>
      <c r="J7" s="55"/>
      <c r="K7" s="55"/>
      <c r="L7" s="213"/>
    </row>
    <row r="8" spans="1:27" ht="24" customHeight="1" x14ac:dyDescent="0.15">
      <c r="A8" s="243"/>
      <c r="B8" s="193"/>
      <c r="C8" s="193"/>
      <c r="D8" s="214" t="s">
        <v>19</v>
      </c>
      <c r="E8" s="214"/>
      <c r="F8" s="217" t="s">
        <v>130</v>
      </c>
      <c r="G8" s="198"/>
      <c r="H8" s="199"/>
      <c r="I8" s="197"/>
      <c r="J8" s="198"/>
      <c r="K8" s="199"/>
      <c r="L8" s="211" t="s">
        <v>194</v>
      </c>
    </row>
    <row r="9" spans="1:27" x14ac:dyDescent="0.15">
      <c r="A9" s="243"/>
      <c r="B9" s="193"/>
      <c r="C9" s="193"/>
      <c r="D9" s="215"/>
      <c r="E9" s="215"/>
      <c r="F9" s="128">
        <v>2</v>
      </c>
      <c r="G9" s="128">
        <v>2</v>
      </c>
      <c r="H9" s="128">
        <v>0</v>
      </c>
      <c r="I9" s="128"/>
      <c r="J9" s="128"/>
      <c r="K9" s="128"/>
      <c r="L9" s="204"/>
    </row>
    <row r="10" spans="1:27" ht="24" customHeight="1" x14ac:dyDescent="0.15">
      <c r="A10" s="243"/>
      <c r="B10" s="193"/>
      <c r="C10" s="193"/>
      <c r="D10" s="215"/>
      <c r="E10" s="215"/>
      <c r="F10" s="197"/>
      <c r="G10" s="198"/>
      <c r="H10" s="199"/>
      <c r="I10" s="217" t="s">
        <v>119</v>
      </c>
      <c r="J10" s="198"/>
      <c r="K10" s="199"/>
      <c r="L10" s="203" t="s">
        <v>122</v>
      </c>
    </row>
    <row r="11" spans="1:27" x14ac:dyDescent="0.15">
      <c r="A11" s="243"/>
      <c r="B11" s="193"/>
      <c r="C11" s="193"/>
      <c r="D11" s="215"/>
      <c r="E11" s="215"/>
      <c r="F11" s="128"/>
      <c r="G11" s="128"/>
      <c r="H11" s="128"/>
      <c r="I11" s="128">
        <v>2</v>
      </c>
      <c r="J11" s="128">
        <v>1</v>
      </c>
      <c r="K11" s="128">
        <v>1</v>
      </c>
      <c r="L11" s="204"/>
    </row>
    <row r="12" spans="1:27" ht="24" customHeight="1" x14ac:dyDescent="0.15">
      <c r="A12" s="243"/>
      <c r="B12" s="193"/>
      <c r="C12" s="193"/>
      <c r="D12" s="215"/>
      <c r="E12" s="215"/>
      <c r="F12" s="197" t="s">
        <v>120</v>
      </c>
      <c r="G12" s="198"/>
      <c r="H12" s="199"/>
      <c r="I12" s="197" t="s">
        <v>120</v>
      </c>
      <c r="J12" s="198"/>
      <c r="K12" s="199"/>
      <c r="L12" s="211" t="s">
        <v>123</v>
      </c>
    </row>
    <row r="13" spans="1:27" x14ac:dyDescent="0.15">
      <c r="A13" s="243"/>
      <c r="B13" s="193"/>
      <c r="C13" s="193"/>
      <c r="D13" s="215"/>
      <c r="E13" s="215"/>
      <c r="F13" s="128">
        <v>2</v>
      </c>
      <c r="G13" s="128">
        <v>2</v>
      </c>
      <c r="H13" s="128">
        <v>0</v>
      </c>
      <c r="I13" s="128">
        <v>2</v>
      </c>
      <c r="J13" s="128">
        <v>2</v>
      </c>
      <c r="K13" s="128">
        <v>0</v>
      </c>
      <c r="L13" s="204"/>
    </row>
    <row r="14" spans="1:27" ht="24" customHeight="1" x14ac:dyDescent="0.15">
      <c r="A14" s="243"/>
      <c r="B14" s="193"/>
      <c r="C14" s="193"/>
      <c r="D14" s="215"/>
      <c r="E14" s="215"/>
      <c r="F14" s="247" t="s">
        <v>121</v>
      </c>
      <c r="G14" s="247"/>
      <c r="H14" s="247"/>
      <c r="I14" s="247"/>
      <c r="J14" s="247"/>
      <c r="K14" s="247"/>
      <c r="L14" s="213" t="s">
        <v>195</v>
      </c>
    </row>
    <row r="15" spans="1:27" x14ac:dyDescent="0.15">
      <c r="A15" s="243"/>
      <c r="B15" s="193"/>
      <c r="C15" s="193"/>
      <c r="D15" s="216"/>
      <c r="E15" s="216"/>
      <c r="F15" s="6">
        <v>2</v>
      </c>
      <c r="G15" s="6">
        <v>2</v>
      </c>
      <c r="H15" s="6">
        <v>0</v>
      </c>
      <c r="I15" s="130"/>
      <c r="J15" s="130"/>
      <c r="K15" s="130"/>
      <c r="L15" s="213"/>
    </row>
    <row r="16" spans="1:27" x14ac:dyDescent="0.15">
      <c r="A16" s="243"/>
      <c r="B16" s="193"/>
      <c r="C16" s="189" t="s">
        <v>30</v>
      </c>
      <c r="D16" s="189"/>
      <c r="E16" s="189"/>
      <c r="F16" s="65">
        <f t="shared" ref="F16" si="0">SUM(F7,F9,F13,F15,F11)</f>
        <v>7</v>
      </c>
      <c r="G16" s="135">
        <f t="shared" ref="G16" si="1">SUM(G7,G9,G13,G15,G11)</f>
        <v>7</v>
      </c>
      <c r="H16" s="135">
        <f t="shared" ref="H16" si="2">SUM(H7,H9,H13,H15,H11)</f>
        <v>0</v>
      </c>
      <c r="I16" s="135">
        <f t="shared" ref="I16" si="3">SUM(I7,I9,I13,I15,I11)</f>
        <v>4</v>
      </c>
      <c r="J16" s="135">
        <f t="shared" ref="J16" si="4">SUM(J7,J9,J13,J15,J11)</f>
        <v>3</v>
      </c>
      <c r="K16" s="135">
        <f t="shared" ref="K16" si="5">SUM(K7,K9,K13,K15,K11)</f>
        <v>1</v>
      </c>
      <c r="L16" s="69"/>
    </row>
    <row r="17" spans="1:12" ht="24" customHeight="1" x14ac:dyDescent="0.15">
      <c r="A17" s="243"/>
      <c r="B17" s="193"/>
      <c r="C17" s="192" t="s">
        <v>124</v>
      </c>
      <c r="D17" s="193" t="s">
        <v>19</v>
      </c>
      <c r="E17" s="193"/>
      <c r="F17" s="192" t="s">
        <v>145</v>
      </c>
      <c r="G17" s="193"/>
      <c r="H17" s="193"/>
      <c r="I17" s="192" t="s">
        <v>146</v>
      </c>
      <c r="J17" s="193"/>
      <c r="K17" s="193"/>
      <c r="L17" s="213" t="s">
        <v>123</v>
      </c>
    </row>
    <row r="18" spans="1:12" x14ac:dyDescent="0.15">
      <c r="A18" s="243"/>
      <c r="B18" s="193"/>
      <c r="C18" s="192"/>
      <c r="D18" s="193"/>
      <c r="E18" s="193"/>
      <c r="F18" s="55">
        <v>2</v>
      </c>
      <c r="G18" s="55">
        <v>2</v>
      </c>
      <c r="H18" s="55">
        <v>0</v>
      </c>
      <c r="I18" s="55">
        <v>2</v>
      </c>
      <c r="J18" s="55">
        <v>2</v>
      </c>
      <c r="K18" s="55">
        <v>0</v>
      </c>
      <c r="L18" s="213"/>
    </row>
    <row r="19" spans="1:12" x14ac:dyDescent="0.15">
      <c r="A19" s="243"/>
      <c r="B19" s="193"/>
      <c r="C19" s="189" t="s">
        <v>32</v>
      </c>
      <c r="D19" s="189"/>
      <c r="E19" s="189"/>
      <c r="F19" s="65">
        <f t="shared" ref="F19:K19" si="6">SUM(F18)</f>
        <v>2</v>
      </c>
      <c r="G19" s="129">
        <f t="shared" si="6"/>
        <v>2</v>
      </c>
      <c r="H19" s="129">
        <f t="shared" si="6"/>
        <v>0</v>
      </c>
      <c r="I19" s="129">
        <f t="shared" si="6"/>
        <v>2</v>
      </c>
      <c r="J19" s="129">
        <f t="shared" si="6"/>
        <v>2</v>
      </c>
      <c r="K19" s="129">
        <f t="shared" si="6"/>
        <v>0</v>
      </c>
      <c r="L19" s="69"/>
    </row>
    <row r="20" spans="1:12" ht="24" customHeight="1" x14ac:dyDescent="0.15">
      <c r="A20" s="243"/>
      <c r="B20" s="193"/>
      <c r="C20" s="192" t="s">
        <v>42</v>
      </c>
      <c r="D20" s="214" t="s">
        <v>19</v>
      </c>
      <c r="E20" s="214"/>
      <c r="F20" s="205" t="s">
        <v>106</v>
      </c>
      <c r="G20" s="206"/>
      <c r="H20" s="207"/>
      <c r="I20" s="205" t="s">
        <v>106</v>
      </c>
      <c r="J20" s="206"/>
      <c r="K20" s="207"/>
      <c r="L20" s="213" t="s">
        <v>123</v>
      </c>
    </row>
    <row r="21" spans="1:12" x14ac:dyDescent="0.15">
      <c r="A21" s="243"/>
      <c r="B21" s="193"/>
      <c r="C21" s="192"/>
      <c r="D21" s="215"/>
      <c r="E21" s="215"/>
      <c r="F21" s="130">
        <v>3</v>
      </c>
      <c r="G21" s="130">
        <v>0</v>
      </c>
      <c r="H21" s="130">
        <v>3</v>
      </c>
      <c r="I21" s="130">
        <v>3</v>
      </c>
      <c r="J21" s="130">
        <v>0</v>
      </c>
      <c r="K21" s="130">
        <v>3</v>
      </c>
      <c r="L21" s="213"/>
    </row>
    <row r="22" spans="1:12" ht="24" customHeight="1" x14ac:dyDescent="0.15">
      <c r="A22" s="243"/>
      <c r="B22" s="193"/>
      <c r="C22" s="192"/>
      <c r="D22" s="215"/>
      <c r="E22" s="215"/>
      <c r="F22" s="205" t="s">
        <v>147</v>
      </c>
      <c r="G22" s="206"/>
      <c r="H22" s="207"/>
      <c r="I22" s="205" t="s">
        <v>147</v>
      </c>
      <c r="J22" s="206"/>
      <c r="K22" s="207"/>
      <c r="L22" s="211" t="s">
        <v>126</v>
      </c>
    </row>
    <row r="23" spans="1:12" x14ac:dyDescent="0.15">
      <c r="A23" s="243"/>
      <c r="B23" s="193"/>
      <c r="C23" s="192"/>
      <c r="D23" s="215"/>
      <c r="E23" s="215"/>
      <c r="F23" s="130">
        <v>3</v>
      </c>
      <c r="G23" s="130">
        <v>0</v>
      </c>
      <c r="H23" s="130">
        <v>3</v>
      </c>
      <c r="I23" s="130">
        <v>3</v>
      </c>
      <c r="J23" s="130">
        <v>0</v>
      </c>
      <c r="K23" s="130">
        <v>3</v>
      </c>
      <c r="L23" s="204"/>
    </row>
    <row r="24" spans="1:12" ht="24" customHeight="1" x14ac:dyDescent="0.15">
      <c r="A24" s="243"/>
      <c r="B24" s="193"/>
      <c r="C24" s="192"/>
      <c r="D24" s="215"/>
      <c r="E24" s="215"/>
      <c r="F24" s="217" t="s">
        <v>148</v>
      </c>
      <c r="G24" s="198"/>
      <c r="H24" s="199"/>
      <c r="I24" s="217" t="s">
        <v>148</v>
      </c>
      <c r="J24" s="198"/>
      <c r="K24" s="199"/>
      <c r="L24" s="211" t="s">
        <v>123</v>
      </c>
    </row>
    <row r="25" spans="1:12" x14ac:dyDescent="0.15">
      <c r="A25" s="243"/>
      <c r="B25" s="193"/>
      <c r="C25" s="192"/>
      <c r="D25" s="215"/>
      <c r="E25" s="215"/>
      <c r="F25" s="128">
        <v>3</v>
      </c>
      <c r="G25" s="128">
        <v>0</v>
      </c>
      <c r="H25" s="128">
        <v>3</v>
      </c>
      <c r="I25" s="128">
        <v>3</v>
      </c>
      <c r="J25" s="128">
        <v>0</v>
      </c>
      <c r="K25" s="128">
        <v>3</v>
      </c>
      <c r="L25" s="204"/>
    </row>
    <row r="26" spans="1:12" ht="24" customHeight="1" x14ac:dyDescent="0.15">
      <c r="A26" s="243"/>
      <c r="B26" s="193"/>
      <c r="C26" s="192"/>
      <c r="D26" s="215"/>
      <c r="E26" s="215"/>
      <c r="F26" s="205" t="s">
        <v>125</v>
      </c>
      <c r="G26" s="206"/>
      <c r="H26" s="207"/>
      <c r="I26" s="205" t="s">
        <v>125</v>
      </c>
      <c r="J26" s="206"/>
      <c r="K26" s="207"/>
      <c r="L26" s="213" t="s">
        <v>126</v>
      </c>
    </row>
    <row r="27" spans="1:12" x14ac:dyDescent="0.15">
      <c r="A27" s="243"/>
      <c r="B27" s="193"/>
      <c r="C27" s="192"/>
      <c r="D27" s="215"/>
      <c r="E27" s="215"/>
      <c r="F27" s="134">
        <v>3</v>
      </c>
      <c r="G27" s="134">
        <v>2</v>
      </c>
      <c r="H27" s="134">
        <v>1</v>
      </c>
      <c r="I27" s="134">
        <v>3</v>
      </c>
      <c r="J27" s="134">
        <v>2</v>
      </c>
      <c r="K27" s="134">
        <v>1</v>
      </c>
      <c r="L27" s="213"/>
    </row>
    <row r="28" spans="1:12" ht="24" customHeight="1" x14ac:dyDescent="0.15">
      <c r="A28" s="243"/>
      <c r="B28" s="193"/>
      <c r="C28" s="192"/>
      <c r="D28" s="215"/>
      <c r="E28" s="215"/>
      <c r="F28" s="205"/>
      <c r="G28" s="206"/>
      <c r="H28" s="207"/>
      <c r="I28" s="205" t="s">
        <v>197</v>
      </c>
      <c r="J28" s="206"/>
      <c r="K28" s="207"/>
      <c r="L28" s="213" t="s">
        <v>196</v>
      </c>
    </row>
    <row r="29" spans="1:12" x14ac:dyDescent="0.15">
      <c r="A29" s="243"/>
      <c r="B29" s="193"/>
      <c r="C29" s="192"/>
      <c r="D29" s="216"/>
      <c r="E29" s="216"/>
      <c r="F29" s="130"/>
      <c r="G29" s="130"/>
      <c r="H29" s="130"/>
      <c r="I29" s="130">
        <v>3</v>
      </c>
      <c r="J29" s="130">
        <v>1</v>
      </c>
      <c r="K29" s="130">
        <v>2</v>
      </c>
      <c r="L29" s="213"/>
    </row>
    <row r="30" spans="1:12" x14ac:dyDescent="0.15">
      <c r="A30" s="243"/>
      <c r="B30" s="193"/>
      <c r="C30" s="189" t="s">
        <v>33</v>
      </c>
      <c r="D30" s="189"/>
      <c r="E30" s="189"/>
      <c r="F30" s="65">
        <f>SUM(F21,F23,F25,F29,F27)</f>
        <v>12</v>
      </c>
      <c r="G30" s="135">
        <f t="shared" ref="G30:K30" si="7">SUM(G21,G23,G25,G29,G27)</f>
        <v>2</v>
      </c>
      <c r="H30" s="135">
        <f t="shared" si="7"/>
        <v>10</v>
      </c>
      <c r="I30" s="135">
        <f t="shared" si="7"/>
        <v>15</v>
      </c>
      <c r="J30" s="135">
        <f t="shared" si="7"/>
        <v>3</v>
      </c>
      <c r="K30" s="135">
        <f t="shared" si="7"/>
        <v>12</v>
      </c>
      <c r="L30" s="69"/>
    </row>
    <row r="31" spans="1:12" x14ac:dyDescent="0.15">
      <c r="A31" s="243"/>
      <c r="B31" s="212" t="s">
        <v>27</v>
      </c>
      <c r="C31" s="212"/>
      <c r="D31" s="212"/>
      <c r="E31" s="212"/>
      <c r="F31" s="64">
        <f>SUM(F30,F19,F16)</f>
        <v>21</v>
      </c>
      <c r="G31" s="132">
        <f t="shared" ref="G31" si="8">SUM(G30,G19,G16)</f>
        <v>11</v>
      </c>
      <c r="H31" s="132">
        <f t="shared" ref="H31" si="9">SUM(H30,H19,H16)</f>
        <v>10</v>
      </c>
      <c r="I31" s="132">
        <f t="shared" ref="I31" si="10">SUM(I30,I19,I16)</f>
        <v>21</v>
      </c>
      <c r="J31" s="132">
        <f t="shared" ref="J31" si="11">SUM(J30,J19,J16)</f>
        <v>8</v>
      </c>
      <c r="K31" s="132">
        <f t="shared" ref="K31" si="12">SUM(K30,K19,K16)</f>
        <v>13</v>
      </c>
      <c r="L31" s="67"/>
    </row>
    <row r="32" spans="1:12" ht="24" customHeight="1" x14ac:dyDescent="0.15">
      <c r="A32" s="243"/>
      <c r="B32" s="193">
        <v>2</v>
      </c>
      <c r="C32" s="192" t="s">
        <v>40</v>
      </c>
      <c r="D32" s="193" t="s">
        <v>18</v>
      </c>
      <c r="E32" s="193"/>
      <c r="F32" s="193"/>
      <c r="G32" s="193"/>
      <c r="H32" s="193"/>
      <c r="I32" s="192" t="s">
        <v>149</v>
      </c>
      <c r="J32" s="193"/>
      <c r="K32" s="193"/>
      <c r="L32" s="249" t="s">
        <v>129</v>
      </c>
    </row>
    <row r="33" spans="1:12" x14ac:dyDescent="0.15">
      <c r="A33" s="243"/>
      <c r="B33" s="193"/>
      <c r="C33" s="192"/>
      <c r="D33" s="193"/>
      <c r="E33" s="193"/>
      <c r="F33" s="55"/>
      <c r="G33" s="55"/>
      <c r="H33" s="55"/>
      <c r="I33" s="128">
        <v>1</v>
      </c>
      <c r="J33" s="128">
        <v>1</v>
      </c>
      <c r="K33" s="128">
        <v>0</v>
      </c>
      <c r="L33" s="188"/>
    </row>
    <row r="34" spans="1:12" ht="24" customHeight="1" x14ac:dyDescent="0.15">
      <c r="A34" s="243"/>
      <c r="B34" s="193"/>
      <c r="C34" s="192"/>
      <c r="D34" s="214" t="s">
        <v>19</v>
      </c>
      <c r="E34" s="214"/>
      <c r="F34" s="193"/>
      <c r="G34" s="193"/>
      <c r="H34" s="193"/>
      <c r="I34" s="217" t="s">
        <v>144</v>
      </c>
      <c r="J34" s="198"/>
      <c r="K34" s="199"/>
      <c r="L34" s="227" t="s">
        <v>118</v>
      </c>
    </row>
    <row r="35" spans="1:12" x14ac:dyDescent="0.15">
      <c r="A35" s="243"/>
      <c r="B35" s="193"/>
      <c r="C35" s="192"/>
      <c r="D35" s="215"/>
      <c r="E35" s="215"/>
      <c r="F35" s="133"/>
      <c r="G35" s="133"/>
      <c r="H35" s="133"/>
      <c r="I35" s="133">
        <v>2</v>
      </c>
      <c r="J35" s="133">
        <v>2</v>
      </c>
      <c r="K35" s="133">
        <v>0</v>
      </c>
      <c r="L35" s="228"/>
    </row>
    <row r="36" spans="1:12" ht="24" customHeight="1" x14ac:dyDescent="0.15">
      <c r="A36" s="243"/>
      <c r="B36" s="193"/>
      <c r="C36" s="192"/>
      <c r="D36" s="215"/>
      <c r="E36" s="215"/>
      <c r="F36" s="197"/>
      <c r="G36" s="198"/>
      <c r="H36" s="199"/>
      <c r="I36" s="247" t="s">
        <v>121</v>
      </c>
      <c r="J36" s="247"/>
      <c r="K36" s="247"/>
      <c r="L36" s="227" t="s">
        <v>118</v>
      </c>
    </row>
    <row r="37" spans="1:12" x14ac:dyDescent="0.15">
      <c r="A37" s="243"/>
      <c r="B37" s="193"/>
      <c r="C37" s="192"/>
      <c r="D37" s="215"/>
      <c r="E37" s="215"/>
      <c r="F37" s="128"/>
      <c r="G37" s="128"/>
      <c r="H37" s="128"/>
      <c r="I37" s="134">
        <v>2</v>
      </c>
      <c r="J37" s="134">
        <v>2</v>
      </c>
      <c r="K37" s="134">
        <v>0</v>
      </c>
      <c r="L37" s="228"/>
    </row>
    <row r="38" spans="1:12" ht="24" customHeight="1" x14ac:dyDescent="0.15">
      <c r="A38" s="243"/>
      <c r="B38" s="193"/>
      <c r="C38" s="192"/>
      <c r="D38" s="215"/>
      <c r="E38" s="215"/>
      <c r="F38" s="246" t="s">
        <v>132</v>
      </c>
      <c r="G38" s="247"/>
      <c r="H38" s="247"/>
      <c r="I38" s="247"/>
      <c r="J38" s="247"/>
      <c r="K38" s="247"/>
      <c r="L38" s="249" t="s">
        <v>135</v>
      </c>
    </row>
    <row r="39" spans="1:12" x14ac:dyDescent="0.15">
      <c r="A39" s="243"/>
      <c r="B39" s="193"/>
      <c r="C39" s="192"/>
      <c r="D39" s="215"/>
      <c r="E39" s="215"/>
      <c r="F39" s="134">
        <v>2</v>
      </c>
      <c r="G39" s="134">
        <v>1</v>
      </c>
      <c r="H39" s="134">
        <v>1</v>
      </c>
      <c r="I39" s="134"/>
      <c r="J39" s="134"/>
      <c r="K39" s="134"/>
      <c r="L39" s="188"/>
    </row>
    <row r="40" spans="1:12" ht="24" customHeight="1" x14ac:dyDescent="0.15">
      <c r="A40" s="243"/>
      <c r="B40" s="193"/>
      <c r="C40" s="192"/>
      <c r="D40" s="215"/>
      <c r="E40" s="215"/>
      <c r="F40" s="197" t="s">
        <v>188</v>
      </c>
      <c r="G40" s="198"/>
      <c r="H40" s="199"/>
      <c r="I40" s="197"/>
      <c r="J40" s="198"/>
      <c r="K40" s="199"/>
      <c r="L40" s="227" t="s">
        <v>134</v>
      </c>
    </row>
    <row r="41" spans="1:12" x14ac:dyDescent="0.15">
      <c r="A41" s="243"/>
      <c r="B41" s="193"/>
      <c r="C41" s="192"/>
      <c r="D41" s="215"/>
      <c r="E41" s="215"/>
      <c r="F41" s="128">
        <v>2</v>
      </c>
      <c r="G41" s="128">
        <v>2</v>
      </c>
      <c r="H41" s="128">
        <v>0</v>
      </c>
      <c r="I41" s="128"/>
      <c r="J41" s="128"/>
      <c r="K41" s="128"/>
      <c r="L41" s="228"/>
    </row>
    <row r="42" spans="1:12" ht="24" customHeight="1" x14ac:dyDescent="0.15">
      <c r="A42" s="243"/>
      <c r="B42" s="193"/>
      <c r="C42" s="192"/>
      <c r="D42" s="215"/>
      <c r="E42" s="215"/>
      <c r="F42" s="197" t="s">
        <v>131</v>
      </c>
      <c r="G42" s="198"/>
      <c r="H42" s="199"/>
      <c r="I42" s="197"/>
      <c r="J42" s="198"/>
      <c r="K42" s="199"/>
      <c r="L42" s="227" t="s">
        <v>134</v>
      </c>
    </row>
    <row r="43" spans="1:12" x14ac:dyDescent="0.15">
      <c r="A43" s="243"/>
      <c r="B43" s="193"/>
      <c r="C43" s="192"/>
      <c r="D43" s="216"/>
      <c r="E43" s="216"/>
      <c r="F43" s="133">
        <v>2</v>
      </c>
      <c r="G43" s="133">
        <v>2</v>
      </c>
      <c r="H43" s="133">
        <v>0</v>
      </c>
      <c r="I43" s="133"/>
      <c r="J43" s="133"/>
      <c r="K43" s="133"/>
      <c r="L43" s="228"/>
    </row>
    <row r="44" spans="1:12" x14ac:dyDescent="0.15">
      <c r="A44" s="243"/>
      <c r="B44" s="193"/>
      <c r="C44" s="189" t="s">
        <v>30</v>
      </c>
      <c r="D44" s="189"/>
      <c r="E44" s="189"/>
      <c r="F44" s="65">
        <f>SUM(F33,F37,F39,F41,F43,F35)</f>
        <v>6</v>
      </c>
      <c r="G44" s="135">
        <f t="shared" ref="G44:H44" si="13">SUM(G33,G37,G39,G41,G43,G35)</f>
        <v>5</v>
      </c>
      <c r="H44" s="135">
        <f t="shared" si="13"/>
        <v>1</v>
      </c>
      <c r="I44" s="135">
        <f>SUM(I33,I37,I39,I41,I43,I35)</f>
        <v>5</v>
      </c>
      <c r="J44" s="135">
        <f t="shared" ref="J44:K44" si="14">SUM(J33,J37,J39,J41,J43,J35)</f>
        <v>5</v>
      </c>
      <c r="K44" s="135">
        <f t="shared" si="14"/>
        <v>0</v>
      </c>
      <c r="L44" s="66"/>
    </row>
    <row r="45" spans="1:12" ht="24" customHeight="1" x14ac:dyDescent="0.15">
      <c r="A45" s="243"/>
      <c r="B45" s="193"/>
      <c r="C45" s="192" t="s">
        <v>41</v>
      </c>
      <c r="D45" s="214" t="s">
        <v>19</v>
      </c>
      <c r="E45" s="214"/>
      <c r="F45" s="246" t="s">
        <v>143</v>
      </c>
      <c r="G45" s="247"/>
      <c r="H45" s="247"/>
      <c r="I45" s="247"/>
      <c r="J45" s="247"/>
      <c r="K45" s="247"/>
      <c r="L45" s="188" t="s">
        <v>136</v>
      </c>
    </row>
    <row r="46" spans="1:12" x14ac:dyDescent="0.15">
      <c r="A46" s="243"/>
      <c r="B46" s="193"/>
      <c r="C46" s="193"/>
      <c r="D46" s="215"/>
      <c r="E46" s="215"/>
      <c r="F46" s="130">
        <v>3</v>
      </c>
      <c r="G46" s="130">
        <v>1</v>
      </c>
      <c r="H46" s="130">
        <v>2</v>
      </c>
      <c r="I46" s="6"/>
      <c r="J46" s="6"/>
      <c r="K46" s="6"/>
      <c r="L46" s="188"/>
    </row>
    <row r="47" spans="1:12" ht="24" customHeight="1" x14ac:dyDescent="0.15">
      <c r="A47" s="243"/>
      <c r="B47" s="193"/>
      <c r="C47" s="193"/>
      <c r="D47" s="215"/>
      <c r="E47" s="215"/>
      <c r="F47" s="205" t="s">
        <v>142</v>
      </c>
      <c r="G47" s="206"/>
      <c r="H47" s="207"/>
      <c r="I47" s="224" t="s">
        <v>142</v>
      </c>
      <c r="J47" s="225"/>
      <c r="K47" s="226"/>
      <c r="L47" s="227" t="s">
        <v>137</v>
      </c>
    </row>
    <row r="48" spans="1:12" x14ac:dyDescent="0.15">
      <c r="A48" s="243"/>
      <c r="B48" s="193"/>
      <c r="C48" s="193"/>
      <c r="D48" s="215"/>
      <c r="E48" s="215"/>
      <c r="F48" s="130">
        <v>3</v>
      </c>
      <c r="G48" s="130">
        <v>2</v>
      </c>
      <c r="H48" s="130">
        <v>1</v>
      </c>
      <c r="I48" s="149">
        <v>3</v>
      </c>
      <c r="J48" s="149">
        <v>2</v>
      </c>
      <c r="K48" s="149">
        <v>1</v>
      </c>
      <c r="L48" s="228"/>
    </row>
    <row r="49" spans="1:12" ht="24" customHeight="1" x14ac:dyDescent="0.15">
      <c r="A49" s="243"/>
      <c r="B49" s="193"/>
      <c r="C49" s="193"/>
      <c r="D49" s="215"/>
      <c r="E49" s="215"/>
      <c r="F49" s="205" t="s">
        <v>150</v>
      </c>
      <c r="G49" s="206"/>
      <c r="H49" s="207"/>
      <c r="I49" s="224" t="s">
        <v>151</v>
      </c>
      <c r="J49" s="225"/>
      <c r="K49" s="226"/>
      <c r="L49" s="227" t="s">
        <v>138</v>
      </c>
    </row>
    <row r="50" spans="1:12" x14ac:dyDescent="0.15">
      <c r="A50" s="243"/>
      <c r="B50" s="193"/>
      <c r="C50" s="193"/>
      <c r="D50" s="215"/>
      <c r="E50" s="215"/>
      <c r="F50" s="130">
        <v>3</v>
      </c>
      <c r="G50" s="130">
        <v>2</v>
      </c>
      <c r="H50" s="130">
        <v>1</v>
      </c>
      <c r="I50" s="149">
        <v>3</v>
      </c>
      <c r="J50" s="149">
        <v>2</v>
      </c>
      <c r="K50" s="149">
        <v>1</v>
      </c>
      <c r="L50" s="228"/>
    </row>
    <row r="51" spans="1:12" ht="24" customHeight="1" x14ac:dyDescent="0.15">
      <c r="A51" s="243"/>
      <c r="B51" s="193"/>
      <c r="C51" s="193"/>
      <c r="D51" s="215"/>
      <c r="E51" s="215"/>
      <c r="F51" s="223"/>
      <c r="G51" s="206"/>
      <c r="H51" s="207"/>
      <c r="I51" s="224" t="s">
        <v>152</v>
      </c>
      <c r="J51" s="225"/>
      <c r="K51" s="226"/>
      <c r="L51" s="227" t="s">
        <v>139</v>
      </c>
    </row>
    <row r="52" spans="1:12" x14ac:dyDescent="0.15">
      <c r="A52" s="243"/>
      <c r="B52" s="193"/>
      <c r="C52" s="193"/>
      <c r="D52" s="215"/>
      <c r="E52" s="215"/>
      <c r="F52" s="130"/>
      <c r="G52" s="130"/>
      <c r="H52" s="130"/>
      <c r="I52" s="130">
        <v>3</v>
      </c>
      <c r="J52" s="130">
        <v>1</v>
      </c>
      <c r="K52" s="130">
        <v>2</v>
      </c>
      <c r="L52" s="228"/>
    </row>
    <row r="53" spans="1:12" x14ac:dyDescent="0.15">
      <c r="A53" s="243"/>
      <c r="B53" s="193"/>
      <c r="C53" s="189" t="s">
        <v>32</v>
      </c>
      <c r="D53" s="189"/>
      <c r="E53" s="189"/>
      <c r="F53" s="65">
        <f t="shared" ref="F53" si="15">SUM(F46,F48,F50,F52,)</f>
        <v>9</v>
      </c>
      <c r="G53" s="135">
        <f t="shared" ref="G53" si="16">SUM(G46,G48,G50,G52,)</f>
        <v>5</v>
      </c>
      <c r="H53" s="135">
        <f t="shared" ref="H53" si="17">SUM(H46,H48,H50,H52,)</f>
        <v>4</v>
      </c>
      <c r="I53" s="135">
        <f t="shared" ref="I53" si="18">SUM(I46,I48,I50,I52,)</f>
        <v>9</v>
      </c>
      <c r="J53" s="135">
        <f t="shared" ref="J53" si="19">SUM(J46,J48,J50,J52,)</f>
        <v>5</v>
      </c>
      <c r="K53" s="135">
        <f t="shared" ref="K53" si="20">SUM(K46,K48,K50,K52,)</f>
        <v>4</v>
      </c>
      <c r="L53" s="66"/>
    </row>
    <row r="54" spans="1:12" ht="24" customHeight="1" x14ac:dyDescent="0.15">
      <c r="A54" s="243"/>
      <c r="B54" s="193"/>
      <c r="C54" s="192" t="s">
        <v>42</v>
      </c>
      <c r="D54" s="214" t="s">
        <v>140</v>
      </c>
      <c r="E54" s="214"/>
      <c r="F54" s="192" t="s">
        <v>153</v>
      </c>
      <c r="G54" s="193"/>
      <c r="H54" s="193"/>
      <c r="I54" s="194" t="s">
        <v>153</v>
      </c>
      <c r="J54" s="195"/>
      <c r="K54" s="195"/>
      <c r="L54" s="196" t="s">
        <v>123</v>
      </c>
    </row>
    <row r="55" spans="1:12" x14ac:dyDescent="0.15">
      <c r="A55" s="243"/>
      <c r="B55" s="193"/>
      <c r="C55" s="193"/>
      <c r="D55" s="215"/>
      <c r="E55" s="215"/>
      <c r="F55" s="55">
        <v>3</v>
      </c>
      <c r="G55" s="55">
        <v>0</v>
      </c>
      <c r="H55" s="55">
        <v>3</v>
      </c>
      <c r="I55" s="150">
        <v>3</v>
      </c>
      <c r="J55" s="150">
        <v>0</v>
      </c>
      <c r="K55" s="150">
        <v>3</v>
      </c>
      <c r="L55" s="196"/>
    </row>
    <row r="56" spans="1:12" ht="24" customHeight="1" x14ac:dyDescent="0.15">
      <c r="A56" s="243"/>
      <c r="B56" s="193"/>
      <c r="C56" s="193"/>
      <c r="D56" s="215"/>
      <c r="E56" s="215"/>
      <c r="F56" s="217"/>
      <c r="G56" s="198"/>
      <c r="H56" s="199"/>
      <c r="I56" s="218" t="s">
        <v>164</v>
      </c>
      <c r="J56" s="219"/>
      <c r="K56" s="220"/>
      <c r="L56" s="221" t="s">
        <v>193</v>
      </c>
    </row>
    <row r="57" spans="1:12" x14ac:dyDescent="0.15">
      <c r="A57" s="243"/>
      <c r="B57" s="193"/>
      <c r="C57" s="193"/>
      <c r="D57" s="215"/>
      <c r="E57" s="215"/>
      <c r="F57" s="128"/>
      <c r="G57" s="128"/>
      <c r="H57" s="128"/>
      <c r="I57" s="128">
        <v>3</v>
      </c>
      <c r="J57" s="128">
        <v>0</v>
      </c>
      <c r="K57" s="128">
        <v>3</v>
      </c>
      <c r="L57" s="222"/>
    </row>
    <row r="58" spans="1:12" ht="24" customHeight="1" x14ac:dyDescent="0.15">
      <c r="A58" s="243"/>
      <c r="B58" s="193"/>
      <c r="C58" s="193"/>
      <c r="D58" s="215"/>
      <c r="E58" s="215"/>
      <c r="F58" s="192" t="s">
        <v>141</v>
      </c>
      <c r="G58" s="193"/>
      <c r="H58" s="193"/>
      <c r="I58" s="193"/>
      <c r="J58" s="193"/>
      <c r="K58" s="193"/>
      <c r="L58" s="188" t="s">
        <v>154</v>
      </c>
    </row>
    <row r="59" spans="1:12" x14ac:dyDescent="0.15">
      <c r="A59" s="243"/>
      <c r="B59" s="193"/>
      <c r="C59" s="193"/>
      <c r="D59" s="216"/>
      <c r="E59" s="216"/>
      <c r="F59" s="55">
        <v>3</v>
      </c>
      <c r="G59" s="55">
        <v>0</v>
      </c>
      <c r="H59" s="55">
        <v>3</v>
      </c>
      <c r="I59" s="55"/>
      <c r="J59" s="55"/>
      <c r="K59" s="55"/>
      <c r="L59" s="188"/>
    </row>
    <row r="60" spans="1:12" x14ac:dyDescent="0.15">
      <c r="A60" s="243"/>
      <c r="B60" s="193"/>
      <c r="C60" s="189" t="s">
        <v>33</v>
      </c>
      <c r="D60" s="189"/>
      <c r="E60" s="189"/>
      <c r="F60" s="65">
        <f t="shared" ref="F60" si="21">SUM(F55,F59,F57)</f>
        <v>6</v>
      </c>
      <c r="G60" s="135">
        <f t="shared" ref="G60" si="22">SUM(G55,G59,G57)</f>
        <v>0</v>
      </c>
      <c r="H60" s="135">
        <f t="shared" ref="H60" si="23">SUM(H55,H59,H57)</f>
        <v>6</v>
      </c>
      <c r="I60" s="135">
        <f t="shared" ref="I60" si="24">SUM(I55,I59,I57)</f>
        <v>6</v>
      </c>
      <c r="J60" s="135">
        <f t="shared" ref="J60" si="25">SUM(J55,J59,J57)</f>
        <v>0</v>
      </c>
      <c r="K60" s="135">
        <f t="shared" ref="K60" si="26">SUM(K55,K59,K57)</f>
        <v>6</v>
      </c>
      <c r="L60" s="66"/>
    </row>
    <row r="61" spans="1:12" x14ac:dyDescent="0.15">
      <c r="A61" s="243"/>
      <c r="B61" s="212" t="s">
        <v>27</v>
      </c>
      <c r="C61" s="212"/>
      <c r="D61" s="212"/>
      <c r="E61" s="212"/>
      <c r="F61" s="64">
        <f t="shared" ref="F61" si="27">SUM(F60,F53,F44)</f>
        <v>21</v>
      </c>
      <c r="G61" s="132">
        <f t="shared" ref="G61" si="28">SUM(G60,G53,G44)</f>
        <v>10</v>
      </c>
      <c r="H61" s="132">
        <f t="shared" ref="H61" si="29">SUM(H60,H53,H44)</f>
        <v>11</v>
      </c>
      <c r="I61" s="132">
        <f t="shared" ref="I61" si="30">SUM(I60,I53,I44)</f>
        <v>20</v>
      </c>
      <c r="J61" s="132">
        <f t="shared" ref="J61" si="31">SUM(J60,J53,J44)</f>
        <v>10</v>
      </c>
      <c r="K61" s="132">
        <f t="shared" ref="K61" si="32">SUM(K60,K53,K44)</f>
        <v>10</v>
      </c>
      <c r="L61" s="67"/>
    </row>
    <row r="62" spans="1:12" ht="24" customHeight="1" x14ac:dyDescent="0.15">
      <c r="A62" s="243">
        <v>2</v>
      </c>
      <c r="B62" s="193">
        <v>1</v>
      </c>
      <c r="C62" s="192" t="s">
        <v>43</v>
      </c>
      <c r="D62" s="214" t="s">
        <v>155</v>
      </c>
      <c r="E62" s="214"/>
      <c r="F62" s="205" t="s">
        <v>156</v>
      </c>
      <c r="G62" s="206"/>
      <c r="H62" s="207"/>
      <c r="I62" s="208" t="s">
        <v>156</v>
      </c>
      <c r="J62" s="209"/>
      <c r="K62" s="210"/>
      <c r="L62" s="213" t="s">
        <v>159</v>
      </c>
    </row>
    <row r="63" spans="1:12" x14ac:dyDescent="0.15">
      <c r="A63" s="243"/>
      <c r="B63" s="193"/>
      <c r="C63" s="193"/>
      <c r="D63" s="215"/>
      <c r="E63" s="215"/>
      <c r="F63" s="130">
        <v>3</v>
      </c>
      <c r="G63" s="130">
        <v>1</v>
      </c>
      <c r="H63" s="130">
        <v>2</v>
      </c>
      <c r="I63" s="151">
        <v>3</v>
      </c>
      <c r="J63" s="151">
        <v>1</v>
      </c>
      <c r="K63" s="151">
        <v>2</v>
      </c>
      <c r="L63" s="213"/>
    </row>
    <row r="64" spans="1:12" ht="24" customHeight="1" x14ac:dyDescent="0.15">
      <c r="A64" s="243"/>
      <c r="B64" s="193"/>
      <c r="C64" s="193"/>
      <c r="D64" s="215"/>
      <c r="E64" s="215"/>
      <c r="F64" s="205" t="s">
        <v>157</v>
      </c>
      <c r="G64" s="206"/>
      <c r="H64" s="207"/>
      <c r="I64" s="208" t="s">
        <v>157</v>
      </c>
      <c r="J64" s="209"/>
      <c r="K64" s="210"/>
      <c r="L64" s="211" t="s">
        <v>160</v>
      </c>
    </row>
    <row r="65" spans="1:12" x14ac:dyDescent="0.15">
      <c r="A65" s="243"/>
      <c r="B65" s="193"/>
      <c r="C65" s="193"/>
      <c r="D65" s="215"/>
      <c r="E65" s="215"/>
      <c r="F65" s="130">
        <v>3</v>
      </c>
      <c r="G65" s="130">
        <v>1</v>
      </c>
      <c r="H65" s="130">
        <v>2</v>
      </c>
      <c r="I65" s="130">
        <v>3</v>
      </c>
      <c r="J65" s="130">
        <v>1</v>
      </c>
      <c r="K65" s="130">
        <v>2</v>
      </c>
      <c r="L65" s="204"/>
    </row>
    <row r="66" spans="1:12" ht="24" customHeight="1" x14ac:dyDescent="0.15">
      <c r="A66" s="243"/>
      <c r="B66" s="193"/>
      <c r="C66" s="193"/>
      <c r="D66" s="215"/>
      <c r="E66" s="215"/>
      <c r="F66" s="205" t="s">
        <v>158</v>
      </c>
      <c r="G66" s="206"/>
      <c r="H66" s="207"/>
      <c r="I66" s="194" t="s">
        <v>92</v>
      </c>
      <c r="J66" s="195"/>
      <c r="K66" s="195"/>
      <c r="L66" s="203" t="s">
        <v>203</v>
      </c>
    </row>
    <row r="67" spans="1:12" x14ac:dyDescent="0.15">
      <c r="A67" s="243"/>
      <c r="B67" s="193"/>
      <c r="C67" s="193"/>
      <c r="D67" s="215"/>
      <c r="E67" s="215"/>
      <c r="F67" s="130">
        <v>2</v>
      </c>
      <c r="G67" s="130">
        <v>1</v>
      </c>
      <c r="H67" s="130">
        <v>1</v>
      </c>
      <c r="I67" s="154">
        <v>3</v>
      </c>
      <c r="J67" s="154">
        <v>1</v>
      </c>
      <c r="K67" s="154">
        <v>2</v>
      </c>
      <c r="L67" s="204"/>
    </row>
    <row r="68" spans="1:12" x14ac:dyDescent="0.15">
      <c r="A68" s="243"/>
      <c r="B68" s="193"/>
      <c r="C68" s="189" t="s">
        <v>32</v>
      </c>
      <c r="D68" s="189"/>
      <c r="E68" s="189"/>
      <c r="F68" s="65">
        <f t="shared" ref="F68:K68" si="33">SUM(F63,F65,F67)</f>
        <v>8</v>
      </c>
      <c r="G68" s="129">
        <f t="shared" si="33"/>
        <v>3</v>
      </c>
      <c r="H68" s="129">
        <f t="shared" si="33"/>
        <v>5</v>
      </c>
      <c r="I68" s="129">
        <f t="shared" si="33"/>
        <v>9</v>
      </c>
      <c r="J68" s="129">
        <f t="shared" si="33"/>
        <v>3</v>
      </c>
      <c r="K68" s="129">
        <f t="shared" si="33"/>
        <v>6</v>
      </c>
      <c r="L68" s="69"/>
    </row>
    <row r="69" spans="1:12" ht="24" customHeight="1" x14ac:dyDescent="0.15">
      <c r="A69" s="243"/>
      <c r="B69" s="193"/>
      <c r="C69" s="192" t="s">
        <v>42</v>
      </c>
      <c r="D69" s="214" t="s">
        <v>31</v>
      </c>
      <c r="E69" s="214"/>
      <c r="F69" s="192" t="s">
        <v>161</v>
      </c>
      <c r="G69" s="193"/>
      <c r="H69" s="193"/>
      <c r="I69" s="250" t="s">
        <v>161</v>
      </c>
      <c r="J69" s="251"/>
      <c r="K69" s="251"/>
      <c r="L69" s="213" t="s">
        <v>162</v>
      </c>
    </row>
    <row r="70" spans="1:12" x14ac:dyDescent="0.15">
      <c r="A70" s="243"/>
      <c r="B70" s="193"/>
      <c r="C70" s="193"/>
      <c r="D70" s="215"/>
      <c r="E70" s="215"/>
      <c r="F70" s="55">
        <v>1</v>
      </c>
      <c r="G70" s="55">
        <v>1</v>
      </c>
      <c r="H70" s="55">
        <v>0</v>
      </c>
      <c r="I70" s="152">
        <v>1</v>
      </c>
      <c r="J70" s="152">
        <v>1</v>
      </c>
      <c r="K70" s="152">
        <v>0</v>
      </c>
      <c r="L70" s="213"/>
    </row>
    <row r="71" spans="1:12" ht="24" customHeight="1" x14ac:dyDescent="0.15">
      <c r="A71" s="243"/>
      <c r="B71" s="193"/>
      <c r="C71" s="193"/>
      <c r="D71" s="215"/>
      <c r="E71" s="215"/>
      <c r="F71" s="197"/>
      <c r="G71" s="198"/>
      <c r="H71" s="199"/>
      <c r="I71" s="200" t="s">
        <v>165</v>
      </c>
      <c r="J71" s="201"/>
      <c r="K71" s="202"/>
      <c r="L71" s="203" t="s">
        <v>169</v>
      </c>
    </row>
    <row r="72" spans="1:12" x14ac:dyDescent="0.15">
      <c r="A72" s="243"/>
      <c r="B72" s="193"/>
      <c r="C72" s="193"/>
      <c r="D72" s="216"/>
      <c r="E72" s="216"/>
      <c r="F72" s="128"/>
      <c r="G72" s="128"/>
      <c r="H72" s="128"/>
      <c r="I72" s="152">
        <v>3</v>
      </c>
      <c r="J72" s="152">
        <v>0</v>
      </c>
      <c r="K72" s="152">
        <v>0</v>
      </c>
      <c r="L72" s="204"/>
    </row>
    <row r="73" spans="1:12" ht="24" customHeight="1" x14ac:dyDescent="0.15">
      <c r="A73" s="243"/>
      <c r="B73" s="193"/>
      <c r="C73" s="193"/>
      <c r="D73" s="215" t="s">
        <v>168</v>
      </c>
      <c r="E73" s="215"/>
      <c r="F73" s="197"/>
      <c r="G73" s="198"/>
      <c r="H73" s="199"/>
      <c r="I73" s="200" t="s">
        <v>166</v>
      </c>
      <c r="J73" s="201"/>
      <c r="K73" s="202"/>
      <c r="L73" s="211" t="s">
        <v>154</v>
      </c>
    </row>
    <row r="74" spans="1:12" x14ac:dyDescent="0.15">
      <c r="A74" s="243"/>
      <c r="B74" s="193"/>
      <c r="C74" s="193"/>
      <c r="D74" s="215"/>
      <c r="E74" s="215"/>
      <c r="F74" s="128"/>
      <c r="G74" s="128"/>
      <c r="H74" s="128"/>
      <c r="I74" s="152">
        <v>3</v>
      </c>
      <c r="J74" s="152">
        <v>0</v>
      </c>
      <c r="K74" s="152">
        <v>3</v>
      </c>
      <c r="L74" s="204"/>
    </row>
    <row r="75" spans="1:12" ht="24" customHeight="1" x14ac:dyDescent="0.15">
      <c r="A75" s="243"/>
      <c r="B75" s="193"/>
      <c r="C75" s="193"/>
      <c r="D75" s="215"/>
      <c r="E75" s="215"/>
      <c r="F75" s="217" t="s">
        <v>163</v>
      </c>
      <c r="G75" s="198"/>
      <c r="H75" s="199"/>
      <c r="I75" s="200" t="s">
        <v>201</v>
      </c>
      <c r="J75" s="201"/>
      <c r="K75" s="202"/>
      <c r="L75" s="203" t="s">
        <v>138</v>
      </c>
    </row>
    <row r="76" spans="1:12" x14ac:dyDescent="0.15">
      <c r="A76" s="243"/>
      <c r="B76" s="193"/>
      <c r="C76" s="193"/>
      <c r="D76" s="215"/>
      <c r="E76" s="215"/>
      <c r="F76" s="128">
        <v>3</v>
      </c>
      <c r="G76" s="128">
        <v>0</v>
      </c>
      <c r="H76" s="128">
        <v>3</v>
      </c>
      <c r="I76" s="152">
        <v>3</v>
      </c>
      <c r="J76" s="152">
        <v>0</v>
      </c>
      <c r="K76" s="152">
        <v>3</v>
      </c>
      <c r="L76" s="204"/>
    </row>
    <row r="77" spans="1:12" ht="24" customHeight="1" x14ac:dyDescent="0.15">
      <c r="A77" s="243"/>
      <c r="B77" s="193"/>
      <c r="C77" s="193"/>
      <c r="D77" s="215"/>
      <c r="E77" s="215"/>
      <c r="F77" s="192" t="s">
        <v>167</v>
      </c>
      <c r="G77" s="193"/>
      <c r="H77" s="193"/>
      <c r="I77" s="250" t="s">
        <v>167</v>
      </c>
      <c r="J77" s="251"/>
      <c r="K77" s="251"/>
      <c r="L77" s="213" t="s">
        <v>123</v>
      </c>
    </row>
    <row r="78" spans="1:12" x14ac:dyDescent="0.15">
      <c r="A78" s="243"/>
      <c r="B78" s="193"/>
      <c r="C78" s="193"/>
      <c r="D78" s="215"/>
      <c r="E78" s="215"/>
      <c r="F78" s="133">
        <v>3</v>
      </c>
      <c r="G78" s="133">
        <v>0</v>
      </c>
      <c r="H78" s="133">
        <v>3</v>
      </c>
      <c r="I78" s="133">
        <v>3</v>
      </c>
      <c r="J78" s="133">
        <v>0</v>
      </c>
      <c r="K78" s="133">
        <v>3</v>
      </c>
      <c r="L78" s="213"/>
    </row>
    <row r="79" spans="1:12" ht="24" customHeight="1" x14ac:dyDescent="0.15">
      <c r="A79" s="243"/>
      <c r="B79" s="193"/>
      <c r="C79" s="193"/>
      <c r="D79" s="215"/>
      <c r="E79" s="215"/>
      <c r="F79" s="192" t="s">
        <v>191</v>
      </c>
      <c r="G79" s="193"/>
      <c r="H79" s="193"/>
      <c r="I79" s="192"/>
      <c r="J79" s="193"/>
      <c r="K79" s="193"/>
      <c r="L79" s="213" t="s">
        <v>192</v>
      </c>
    </row>
    <row r="80" spans="1:12" x14ac:dyDescent="0.15">
      <c r="A80" s="243"/>
      <c r="B80" s="193"/>
      <c r="C80" s="193"/>
      <c r="D80" s="216"/>
      <c r="E80" s="216"/>
      <c r="F80" s="133">
        <v>3</v>
      </c>
      <c r="G80" s="133">
        <v>0</v>
      </c>
      <c r="H80" s="133">
        <v>3</v>
      </c>
      <c r="I80" s="133"/>
      <c r="J80" s="133"/>
      <c r="K80" s="133"/>
      <c r="L80" s="213"/>
    </row>
    <row r="81" spans="1:12" x14ac:dyDescent="0.15">
      <c r="A81" s="243"/>
      <c r="B81" s="193"/>
      <c r="C81" s="189" t="s">
        <v>33</v>
      </c>
      <c r="D81" s="189"/>
      <c r="E81" s="189"/>
      <c r="F81" s="65">
        <f>SUM(F70,F72,F78,F74,F76,F80)</f>
        <v>10</v>
      </c>
      <c r="G81" s="135">
        <f t="shared" ref="G81:K81" si="34">SUM(G70,G72,G78,G74,G76,G80)</f>
        <v>1</v>
      </c>
      <c r="H81" s="135">
        <f t="shared" si="34"/>
        <v>9</v>
      </c>
      <c r="I81" s="135">
        <f t="shared" si="34"/>
        <v>13</v>
      </c>
      <c r="J81" s="135">
        <f t="shared" si="34"/>
        <v>1</v>
      </c>
      <c r="K81" s="135">
        <f t="shared" si="34"/>
        <v>9</v>
      </c>
      <c r="L81" s="69"/>
    </row>
    <row r="82" spans="1:12" x14ac:dyDescent="0.15">
      <c r="A82" s="243"/>
      <c r="B82" s="212" t="s">
        <v>34</v>
      </c>
      <c r="C82" s="212"/>
      <c r="D82" s="212"/>
      <c r="E82" s="212"/>
      <c r="F82" s="64">
        <f t="shared" ref="F82:K82" si="35">SUM(F81,F68)</f>
        <v>18</v>
      </c>
      <c r="G82" s="131">
        <f t="shared" si="35"/>
        <v>4</v>
      </c>
      <c r="H82" s="131">
        <f t="shared" si="35"/>
        <v>14</v>
      </c>
      <c r="I82" s="131">
        <f t="shared" si="35"/>
        <v>22</v>
      </c>
      <c r="J82" s="131">
        <f t="shared" si="35"/>
        <v>4</v>
      </c>
      <c r="K82" s="131">
        <f t="shared" si="35"/>
        <v>15</v>
      </c>
      <c r="L82" s="67"/>
    </row>
    <row r="83" spans="1:12" ht="24" customHeight="1" x14ac:dyDescent="0.15">
      <c r="A83" s="243"/>
      <c r="B83" s="193">
        <v>2</v>
      </c>
      <c r="C83" s="192" t="s">
        <v>43</v>
      </c>
      <c r="D83" s="214" t="s">
        <v>19</v>
      </c>
      <c r="E83" s="214"/>
      <c r="F83" s="246" t="s">
        <v>170</v>
      </c>
      <c r="G83" s="247"/>
      <c r="H83" s="247"/>
      <c r="I83" s="190" t="s">
        <v>170</v>
      </c>
      <c r="J83" s="191"/>
      <c r="K83" s="191"/>
      <c r="L83" s="188" t="s">
        <v>171</v>
      </c>
    </row>
    <row r="84" spans="1:12" x14ac:dyDescent="0.15">
      <c r="A84" s="243"/>
      <c r="B84" s="193"/>
      <c r="C84" s="193"/>
      <c r="D84" s="215"/>
      <c r="E84" s="215"/>
      <c r="F84" s="6">
        <v>3</v>
      </c>
      <c r="G84" s="6">
        <v>1</v>
      </c>
      <c r="H84" s="6">
        <v>2</v>
      </c>
      <c r="I84" s="149">
        <v>3</v>
      </c>
      <c r="J84" s="149">
        <v>1</v>
      </c>
      <c r="K84" s="149">
        <v>2</v>
      </c>
      <c r="L84" s="188"/>
    </row>
    <row r="85" spans="1:12" ht="24" customHeight="1" x14ac:dyDescent="0.15">
      <c r="A85" s="243"/>
      <c r="B85" s="193"/>
      <c r="C85" s="193"/>
      <c r="D85" s="215"/>
      <c r="E85" s="215"/>
      <c r="F85" s="246" t="s">
        <v>172</v>
      </c>
      <c r="G85" s="247"/>
      <c r="H85" s="247"/>
      <c r="I85" s="190" t="s">
        <v>172</v>
      </c>
      <c r="J85" s="191"/>
      <c r="K85" s="191"/>
      <c r="L85" s="188" t="s">
        <v>171</v>
      </c>
    </row>
    <row r="86" spans="1:12" x14ac:dyDescent="0.15">
      <c r="A86" s="243"/>
      <c r="B86" s="193"/>
      <c r="C86" s="193"/>
      <c r="D86" s="215"/>
      <c r="E86" s="215"/>
      <c r="F86" s="130">
        <v>3</v>
      </c>
      <c r="G86" s="130">
        <v>1</v>
      </c>
      <c r="H86" s="130">
        <v>2</v>
      </c>
      <c r="I86" s="149">
        <v>3</v>
      </c>
      <c r="J86" s="149">
        <v>1</v>
      </c>
      <c r="K86" s="149">
        <v>2</v>
      </c>
      <c r="L86" s="188"/>
    </row>
    <row r="87" spans="1:12" ht="24" customHeight="1" x14ac:dyDescent="0.15">
      <c r="A87" s="243"/>
      <c r="B87" s="193"/>
      <c r="C87" s="193"/>
      <c r="D87" s="215"/>
      <c r="E87" s="215"/>
      <c r="F87" s="246" t="s">
        <v>173</v>
      </c>
      <c r="G87" s="247"/>
      <c r="H87" s="247"/>
      <c r="I87" s="190" t="s">
        <v>173</v>
      </c>
      <c r="J87" s="191"/>
      <c r="K87" s="191"/>
      <c r="L87" s="188" t="s">
        <v>171</v>
      </c>
    </row>
    <row r="88" spans="1:12" x14ac:dyDescent="0.15">
      <c r="A88" s="243"/>
      <c r="B88" s="193"/>
      <c r="C88" s="193"/>
      <c r="D88" s="215"/>
      <c r="E88" s="215"/>
      <c r="F88" s="130">
        <v>3</v>
      </c>
      <c r="G88" s="130">
        <v>1</v>
      </c>
      <c r="H88" s="130">
        <v>2</v>
      </c>
      <c r="I88" s="149">
        <v>3</v>
      </c>
      <c r="J88" s="149">
        <v>1</v>
      </c>
      <c r="K88" s="149">
        <v>2</v>
      </c>
      <c r="L88" s="188"/>
    </row>
    <row r="89" spans="1:12" x14ac:dyDescent="0.15">
      <c r="A89" s="243"/>
      <c r="B89" s="193"/>
      <c r="C89" s="189" t="s">
        <v>32</v>
      </c>
      <c r="D89" s="189"/>
      <c r="E89" s="189"/>
      <c r="F89" s="65">
        <f>SUM(F84,F86,F88,)</f>
        <v>9</v>
      </c>
      <c r="G89" s="155">
        <f t="shared" ref="G89:K89" si="36">SUM(G84,G86,G88,)</f>
        <v>3</v>
      </c>
      <c r="H89" s="155">
        <f t="shared" si="36"/>
        <v>6</v>
      </c>
      <c r="I89" s="155">
        <f t="shared" si="36"/>
        <v>9</v>
      </c>
      <c r="J89" s="155">
        <f t="shared" si="36"/>
        <v>3</v>
      </c>
      <c r="K89" s="155">
        <f t="shared" si="36"/>
        <v>6</v>
      </c>
      <c r="L89" s="66"/>
    </row>
    <row r="90" spans="1:12" ht="24" customHeight="1" x14ac:dyDescent="0.15">
      <c r="A90" s="243"/>
      <c r="B90" s="193"/>
      <c r="C90" s="192" t="s">
        <v>44</v>
      </c>
      <c r="D90" s="214" t="s">
        <v>19</v>
      </c>
      <c r="E90" s="214"/>
      <c r="F90" s="192" t="s">
        <v>189</v>
      </c>
      <c r="G90" s="193"/>
      <c r="H90" s="193"/>
      <c r="I90" s="192"/>
      <c r="J90" s="193"/>
      <c r="K90" s="193"/>
      <c r="L90" s="203" t="s">
        <v>190</v>
      </c>
    </row>
    <row r="91" spans="1:12" x14ac:dyDescent="0.15">
      <c r="A91" s="243"/>
      <c r="B91" s="193"/>
      <c r="C91" s="193"/>
      <c r="D91" s="215"/>
      <c r="E91" s="215"/>
      <c r="F91" s="133">
        <v>3</v>
      </c>
      <c r="G91" s="133">
        <v>0</v>
      </c>
      <c r="H91" s="133">
        <v>0</v>
      </c>
      <c r="I91" s="55"/>
      <c r="J91" s="55"/>
      <c r="K91" s="55"/>
      <c r="L91" s="204"/>
    </row>
    <row r="92" spans="1:12" ht="24" customHeight="1" x14ac:dyDescent="0.15">
      <c r="A92" s="243"/>
      <c r="B92" s="193"/>
      <c r="C92" s="193"/>
      <c r="D92" s="215"/>
      <c r="E92" s="215"/>
      <c r="F92" s="193"/>
      <c r="G92" s="193"/>
      <c r="H92" s="193"/>
      <c r="I92" s="194" t="s">
        <v>174</v>
      </c>
      <c r="J92" s="195"/>
      <c r="K92" s="195"/>
      <c r="L92" s="196" t="s">
        <v>139</v>
      </c>
    </row>
    <row r="93" spans="1:12" x14ac:dyDescent="0.15">
      <c r="A93" s="243"/>
      <c r="B93" s="193"/>
      <c r="C93" s="193"/>
      <c r="D93" s="215"/>
      <c r="E93" s="215"/>
      <c r="F93" s="133"/>
      <c r="G93" s="133"/>
      <c r="H93" s="133"/>
      <c r="I93" s="150">
        <v>3</v>
      </c>
      <c r="J93" s="150">
        <v>0</v>
      </c>
      <c r="K93" s="150">
        <v>0</v>
      </c>
      <c r="L93" s="196"/>
    </row>
    <row r="94" spans="1:12" ht="24" customHeight="1" x14ac:dyDescent="0.15">
      <c r="A94" s="243"/>
      <c r="B94" s="193"/>
      <c r="C94" s="193"/>
      <c r="D94" s="215"/>
      <c r="E94" s="215"/>
      <c r="F94" s="192" t="s">
        <v>175</v>
      </c>
      <c r="G94" s="193"/>
      <c r="H94" s="193"/>
      <c r="I94" s="194" t="s">
        <v>175</v>
      </c>
      <c r="J94" s="195"/>
      <c r="K94" s="195"/>
      <c r="L94" s="196" t="s">
        <v>177</v>
      </c>
    </row>
    <row r="95" spans="1:12" x14ac:dyDescent="0.15">
      <c r="A95" s="243"/>
      <c r="B95" s="193"/>
      <c r="C95" s="193"/>
      <c r="D95" s="215"/>
      <c r="E95" s="215"/>
      <c r="F95" s="128">
        <v>3</v>
      </c>
      <c r="G95" s="128">
        <v>0</v>
      </c>
      <c r="H95" s="128">
        <v>3</v>
      </c>
      <c r="I95" s="128">
        <v>3</v>
      </c>
      <c r="J95" s="128">
        <v>0</v>
      </c>
      <c r="K95" s="128">
        <v>3</v>
      </c>
      <c r="L95" s="196"/>
    </row>
    <row r="96" spans="1:12" ht="24" customHeight="1" x14ac:dyDescent="0.15">
      <c r="A96" s="243"/>
      <c r="B96" s="193"/>
      <c r="C96" s="193"/>
      <c r="D96" s="215"/>
      <c r="E96" s="215"/>
      <c r="F96" s="192" t="s">
        <v>176</v>
      </c>
      <c r="G96" s="193"/>
      <c r="H96" s="193"/>
      <c r="I96" s="193"/>
      <c r="J96" s="193"/>
      <c r="K96" s="193"/>
      <c r="L96" s="188" t="s">
        <v>133</v>
      </c>
    </row>
    <row r="97" spans="1:12" x14ac:dyDescent="0.15">
      <c r="A97" s="243"/>
      <c r="B97" s="193"/>
      <c r="C97" s="193"/>
      <c r="D97" s="216"/>
      <c r="E97" s="216"/>
      <c r="F97" s="128">
        <v>3</v>
      </c>
      <c r="G97" s="128">
        <v>0</v>
      </c>
      <c r="H97" s="128">
        <v>3</v>
      </c>
      <c r="I97" s="55"/>
      <c r="J97" s="55"/>
      <c r="K97" s="55"/>
      <c r="L97" s="188"/>
    </row>
    <row r="98" spans="1:12" x14ac:dyDescent="0.15">
      <c r="A98" s="243"/>
      <c r="B98" s="193"/>
      <c r="C98" s="189" t="s">
        <v>33</v>
      </c>
      <c r="D98" s="189"/>
      <c r="E98" s="189"/>
      <c r="F98" s="65">
        <f>SUM(F97,F93,F95,F91)</f>
        <v>9</v>
      </c>
      <c r="G98" s="135">
        <f t="shared" ref="G98:K98" si="37">SUM(G97,G93,G95,G91)</f>
        <v>0</v>
      </c>
      <c r="H98" s="135">
        <f t="shared" si="37"/>
        <v>6</v>
      </c>
      <c r="I98" s="135">
        <f t="shared" si="37"/>
        <v>6</v>
      </c>
      <c r="J98" s="135">
        <f t="shared" si="37"/>
        <v>0</v>
      </c>
      <c r="K98" s="135">
        <f t="shared" si="37"/>
        <v>3</v>
      </c>
      <c r="L98" s="66"/>
    </row>
    <row r="99" spans="1:12" x14ac:dyDescent="0.15">
      <c r="A99" s="243"/>
      <c r="B99" s="212" t="s">
        <v>34</v>
      </c>
      <c r="C99" s="212"/>
      <c r="D99" s="212"/>
      <c r="E99" s="212"/>
      <c r="F99" s="64">
        <f>SUM(F98,F89)</f>
        <v>18</v>
      </c>
      <c r="G99" s="132">
        <f t="shared" ref="G99:K99" si="38">SUM(G98,G89)</f>
        <v>3</v>
      </c>
      <c r="H99" s="132">
        <f t="shared" si="38"/>
        <v>12</v>
      </c>
      <c r="I99" s="132">
        <f t="shared" si="38"/>
        <v>15</v>
      </c>
      <c r="J99" s="132">
        <f t="shared" si="38"/>
        <v>3</v>
      </c>
      <c r="K99" s="132">
        <f t="shared" si="38"/>
        <v>9</v>
      </c>
      <c r="L99" s="67"/>
    </row>
    <row r="100" spans="1:12" x14ac:dyDescent="0.15">
      <c r="A100" s="269" t="s">
        <v>20</v>
      </c>
      <c r="B100" s="212"/>
      <c r="C100" s="212"/>
      <c r="D100" s="212"/>
      <c r="E100" s="212"/>
      <c r="F100" s="64">
        <f>SUM(F99,F82,F61,F31)</f>
        <v>78</v>
      </c>
      <c r="G100" s="131">
        <f>SUM(G99,G82,G61,G31)</f>
        <v>28</v>
      </c>
      <c r="H100" s="131">
        <f>SUM(H99,H82,H61,H31)</f>
        <v>47</v>
      </c>
      <c r="I100" s="131">
        <f>SUM(I99,I82,I61,I31)</f>
        <v>78</v>
      </c>
      <c r="J100" s="131">
        <f>SUM(J99,J82,J61,J31)</f>
        <v>25</v>
      </c>
      <c r="K100" s="131">
        <f>SUM(K99,K82,K61,K31)</f>
        <v>47</v>
      </c>
      <c r="L100" s="67"/>
    </row>
    <row r="101" spans="1:12" x14ac:dyDescent="0.15">
      <c r="A101" s="258" t="s">
        <v>70</v>
      </c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70"/>
    </row>
    <row r="102" spans="1:12" ht="20.100000000000001" customHeight="1" x14ac:dyDescent="0.15">
      <c r="A102" s="258" t="s">
        <v>21</v>
      </c>
      <c r="B102" s="257"/>
      <c r="C102" s="259" t="s">
        <v>28</v>
      </c>
      <c r="D102" s="260"/>
      <c r="E102" s="260"/>
      <c r="F102" s="260"/>
      <c r="G102" s="261"/>
      <c r="H102" s="259" t="s">
        <v>22</v>
      </c>
      <c r="I102" s="260"/>
      <c r="J102" s="260"/>
      <c r="K102" s="261"/>
      <c r="L102" s="86" t="s">
        <v>23</v>
      </c>
    </row>
    <row r="103" spans="1:12" ht="20.100000000000001" customHeight="1" x14ac:dyDescent="0.15">
      <c r="A103" s="258"/>
      <c r="B103" s="257"/>
      <c r="C103" s="259">
        <v>4</v>
      </c>
      <c r="D103" s="260"/>
      <c r="E103" s="260"/>
      <c r="F103" s="260"/>
      <c r="G103" s="260"/>
      <c r="H103" s="259">
        <v>65</v>
      </c>
      <c r="I103" s="260"/>
      <c r="J103" s="260"/>
      <c r="K103" s="261"/>
      <c r="L103" s="7">
        <f>SUM(H103,C103)</f>
        <v>69</v>
      </c>
    </row>
    <row r="104" spans="1:12" ht="20.100000000000001" customHeight="1" x14ac:dyDescent="0.15">
      <c r="A104" s="256" t="s">
        <v>52</v>
      </c>
      <c r="B104" s="257"/>
      <c r="C104" s="259" t="s">
        <v>54</v>
      </c>
      <c r="D104" s="260"/>
      <c r="E104" s="260"/>
      <c r="F104" s="260"/>
      <c r="G104" s="261"/>
      <c r="H104" s="260"/>
      <c r="I104" s="260"/>
      <c r="J104" s="260"/>
      <c r="K104" s="261"/>
      <c r="L104" s="86" t="s">
        <v>55</v>
      </c>
    </row>
    <row r="105" spans="1:12" ht="15.75" customHeight="1" x14ac:dyDescent="0.15">
      <c r="A105" s="258"/>
      <c r="B105" s="257"/>
      <c r="C105" s="259">
        <v>9</v>
      </c>
      <c r="D105" s="260"/>
      <c r="E105" s="260"/>
      <c r="F105" s="260"/>
      <c r="G105" s="261"/>
      <c r="H105" s="260"/>
      <c r="I105" s="260"/>
      <c r="J105" s="260"/>
      <c r="K105" s="261"/>
      <c r="L105" s="86">
        <v>9</v>
      </c>
    </row>
    <row r="106" spans="1:12" ht="39.950000000000003" customHeight="1" x14ac:dyDescent="0.15">
      <c r="A106" s="262" t="s">
        <v>24</v>
      </c>
      <c r="B106" s="263"/>
      <c r="C106" s="265" t="s">
        <v>57</v>
      </c>
      <c r="D106" s="265"/>
      <c r="E106" s="266"/>
      <c r="F106" s="252" t="s">
        <v>53</v>
      </c>
      <c r="G106" s="252"/>
      <c r="H106" s="252" t="s">
        <v>35</v>
      </c>
      <c r="I106" s="252"/>
      <c r="J106" s="252" t="s">
        <v>29</v>
      </c>
      <c r="K106" s="252"/>
      <c r="L106" s="8" t="s">
        <v>56</v>
      </c>
    </row>
    <row r="107" spans="1:12" ht="17.25" customHeight="1" thickBot="1" x14ac:dyDescent="0.2">
      <c r="A107" s="264"/>
      <c r="B107" s="253"/>
      <c r="C107" s="267">
        <v>29</v>
      </c>
      <c r="D107" s="267"/>
      <c r="E107" s="268"/>
      <c r="F107" s="253">
        <v>5</v>
      </c>
      <c r="G107" s="253"/>
      <c r="H107" s="253">
        <v>10</v>
      </c>
      <c r="I107" s="253"/>
      <c r="J107" s="253">
        <v>14</v>
      </c>
      <c r="K107" s="253"/>
      <c r="L107" s="9">
        <v>78</v>
      </c>
    </row>
    <row r="109" spans="1:12" x14ac:dyDescent="0.15">
      <c r="A109" s="43" t="s">
        <v>46</v>
      </c>
    </row>
  </sheetData>
  <mergeCells count="214">
    <mergeCell ref="J106:K106"/>
    <mergeCell ref="H106:I106"/>
    <mergeCell ref="J107:K107"/>
    <mergeCell ref="H107:I107"/>
    <mergeCell ref="F106:G106"/>
    <mergeCell ref="F107:G107"/>
    <mergeCell ref="U1:AA1"/>
    <mergeCell ref="H1:K1"/>
    <mergeCell ref="A104:B105"/>
    <mergeCell ref="C104:G104"/>
    <mergeCell ref="H104:K104"/>
    <mergeCell ref="C105:G105"/>
    <mergeCell ref="H105:K105"/>
    <mergeCell ref="A106:B107"/>
    <mergeCell ref="C106:E106"/>
    <mergeCell ref="C107:E107"/>
    <mergeCell ref="B99:E99"/>
    <mergeCell ref="A100:E100"/>
    <mergeCell ref="A101:L101"/>
    <mergeCell ref="A102:B103"/>
    <mergeCell ref="C102:G102"/>
    <mergeCell ref="H102:K102"/>
    <mergeCell ref="C103:G103"/>
    <mergeCell ref="H103:K103"/>
    <mergeCell ref="A62:A99"/>
    <mergeCell ref="L90:L91"/>
    <mergeCell ref="F73:H73"/>
    <mergeCell ref="I73:K73"/>
    <mergeCell ref="L73:L74"/>
    <mergeCell ref="F75:H75"/>
    <mergeCell ref="I75:K75"/>
    <mergeCell ref="L75:L76"/>
    <mergeCell ref="F96:H96"/>
    <mergeCell ref="I96:K96"/>
    <mergeCell ref="L96:L97"/>
    <mergeCell ref="C89:E89"/>
    <mergeCell ref="C90:C97"/>
    <mergeCell ref="F90:H90"/>
    <mergeCell ref="I90:K90"/>
    <mergeCell ref="C98:E98"/>
    <mergeCell ref="F83:H83"/>
    <mergeCell ref="I83:K83"/>
    <mergeCell ref="F92:H92"/>
    <mergeCell ref="I92:K92"/>
    <mergeCell ref="L92:L93"/>
    <mergeCell ref="F77:H77"/>
    <mergeCell ref="I77:K77"/>
    <mergeCell ref="L77:L78"/>
    <mergeCell ref="L83:L84"/>
    <mergeCell ref="C81:E81"/>
    <mergeCell ref="B82:E82"/>
    <mergeCell ref="C83:C88"/>
    <mergeCell ref="B83:B98"/>
    <mergeCell ref="D83:D88"/>
    <mergeCell ref="E83:E88"/>
    <mergeCell ref="D90:D97"/>
    <mergeCell ref="E90:E97"/>
    <mergeCell ref="F85:H85"/>
    <mergeCell ref="I85:K85"/>
    <mergeCell ref="F87:H87"/>
    <mergeCell ref="L69:L70"/>
    <mergeCell ref="F79:H79"/>
    <mergeCell ref="I79:K79"/>
    <mergeCell ref="L79:L80"/>
    <mergeCell ref="C68:E68"/>
    <mergeCell ref="C69:C80"/>
    <mergeCell ref="F69:H69"/>
    <mergeCell ref="I69:K69"/>
    <mergeCell ref="F66:H66"/>
    <mergeCell ref="I66:K66"/>
    <mergeCell ref="L66:L67"/>
    <mergeCell ref="D62:D67"/>
    <mergeCell ref="E62:E67"/>
    <mergeCell ref="F32:H32"/>
    <mergeCell ref="I32:K32"/>
    <mergeCell ref="L32:L33"/>
    <mergeCell ref="F42:H42"/>
    <mergeCell ref="I42:K42"/>
    <mergeCell ref="L42:L43"/>
    <mergeCell ref="I45:K45"/>
    <mergeCell ref="L45:L46"/>
    <mergeCell ref="L47:L48"/>
    <mergeCell ref="F34:H34"/>
    <mergeCell ref="I34:K34"/>
    <mergeCell ref="L34:L35"/>
    <mergeCell ref="F36:H36"/>
    <mergeCell ref="I36:K36"/>
    <mergeCell ref="F38:H38"/>
    <mergeCell ref="I38:K38"/>
    <mergeCell ref="F40:H40"/>
    <mergeCell ref="I40:K40"/>
    <mergeCell ref="L36:L37"/>
    <mergeCell ref="L38:L39"/>
    <mergeCell ref="L40:L41"/>
    <mergeCell ref="I6:K6"/>
    <mergeCell ref="L6:L7"/>
    <mergeCell ref="F14:H14"/>
    <mergeCell ref="I14:K14"/>
    <mergeCell ref="L14:L15"/>
    <mergeCell ref="D8:D15"/>
    <mergeCell ref="E8:E15"/>
    <mergeCell ref="F8:H8"/>
    <mergeCell ref="F10:H10"/>
    <mergeCell ref="F12:H12"/>
    <mergeCell ref="I8:K8"/>
    <mergeCell ref="I10:K10"/>
    <mergeCell ref="I12:K12"/>
    <mergeCell ref="L8:L9"/>
    <mergeCell ref="L10:L11"/>
    <mergeCell ref="L12:L13"/>
    <mergeCell ref="A6:A61"/>
    <mergeCell ref="C6:C15"/>
    <mergeCell ref="D6:D7"/>
    <mergeCell ref="E6:E7"/>
    <mergeCell ref="F6:H6"/>
    <mergeCell ref="C16:E16"/>
    <mergeCell ref="C17:C18"/>
    <mergeCell ref="C30:E30"/>
    <mergeCell ref="B31:E31"/>
    <mergeCell ref="C32:C43"/>
    <mergeCell ref="D32:D33"/>
    <mergeCell ref="E32:E33"/>
    <mergeCell ref="C44:E44"/>
    <mergeCell ref="C45:C52"/>
    <mergeCell ref="F45:H45"/>
    <mergeCell ref="B6:B30"/>
    <mergeCell ref="B32:B60"/>
    <mergeCell ref="D17:D18"/>
    <mergeCell ref="E17:E18"/>
    <mergeCell ref="F17:H17"/>
    <mergeCell ref="F28:H28"/>
    <mergeCell ref="C19:E19"/>
    <mergeCell ref="C20:C29"/>
    <mergeCell ref="F20:H20"/>
    <mergeCell ref="N1:S1"/>
    <mergeCell ref="L2:L5"/>
    <mergeCell ref="F3:H3"/>
    <mergeCell ref="I3:K3"/>
    <mergeCell ref="F4:F5"/>
    <mergeCell ref="G4:H4"/>
    <mergeCell ref="I4:I5"/>
    <mergeCell ref="J4:K4"/>
    <mergeCell ref="A2:A5"/>
    <mergeCell ref="B2:B5"/>
    <mergeCell ref="C2:C5"/>
    <mergeCell ref="D2:D5"/>
    <mergeCell ref="E2:E5"/>
    <mergeCell ref="F2:H2"/>
    <mergeCell ref="I2:K2"/>
    <mergeCell ref="D20:D29"/>
    <mergeCell ref="E20:E29"/>
    <mergeCell ref="F22:H22"/>
    <mergeCell ref="I22:K22"/>
    <mergeCell ref="F24:H24"/>
    <mergeCell ref="I24:K24"/>
    <mergeCell ref="L22:L23"/>
    <mergeCell ref="L24:L25"/>
    <mergeCell ref="I17:K17"/>
    <mergeCell ref="L17:L18"/>
    <mergeCell ref="L20:L21"/>
    <mergeCell ref="I28:K28"/>
    <mergeCell ref="L28:L29"/>
    <mergeCell ref="I20:K20"/>
    <mergeCell ref="F26:H26"/>
    <mergeCell ref="I26:K26"/>
    <mergeCell ref="L26:L27"/>
    <mergeCell ref="D34:D43"/>
    <mergeCell ref="E34:E43"/>
    <mergeCell ref="F56:H56"/>
    <mergeCell ref="I56:K56"/>
    <mergeCell ref="L56:L57"/>
    <mergeCell ref="D73:D80"/>
    <mergeCell ref="D69:D72"/>
    <mergeCell ref="E69:E72"/>
    <mergeCell ref="E73:E80"/>
    <mergeCell ref="F47:H47"/>
    <mergeCell ref="F49:H49"/>
    <mergeCell ref="F51:H51"/>
    <mergeCell ref="I47:K47"/>
    <mergeCell ref="I49:K49"/>
    <mergeCell ref="I51:K51"/>
    <mergeCell ref="D45:D52"/>
    <mergeCell ref="E45:E52"/>
    <mergeCell ref="D54:D59"/>
    <mergeCell ref="E54:E59"/>
    <mergeCell ref="L49:L50"/>
    <mergeCell ref="L51:L52"/>
    <mergeCell ref="L54:L55"/>
    <mergeCell ref="F58:H58"/>
    <mergeCell ref="I58:K58"/>
    <mergeCell ref="L58:L59"/>
    <mergeCell ref="C53:E53"/>
    <mergeCell ref="I87:K87"/>
    <mergeCell ref="L85:L86"/>
    <mergeCell ref="L87:L88"/>
    <mergeCell ref="F94:H94"/>
    <mergeCell ref="I94:K94"/>
    <mergeCell ref="L94:L95"/>
    <mergeCell ref="F71:H71"/>
    <mergeCell ref="I71:K71"/>
    <mergeCell ref="L71:L72"/>
    <mergeCell ref="C54:C59"/>
    <mergeCell ref="F54:H54"/>
    <mergeCell ref="I54:K54"/>
    <mergeCell ref="F62:H62"/>
    <mergeCell ref="I62:K62"/>
    <mergeCell ref="F64:H64"/>
    <mergeCell ref="I64:K64"/>
    <mergeCell ref="L64:L65"/>
    <mergeCell ref="C60:E60"/>
    <mergeCell ref="B61:E61"/>
    <mergeCell ref="B62:B81"/>
    <mergeCell ref="C62:C67"/>
    <mergeCell ref="L62:L63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2020~2021학년도 신구교과목대비표(2년제)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 2년제 과정 구성표</vt:lpstr>
      <vt:lpstr>2년제 과정 대비표</vt:lpstr>
      <vt:lpstr>' 2년제 과정 구성표'!Print_Area</vt:lpstr>
      <vt:lpstr>'2년제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신의223(e패션)</cp:lastModifiedBy>
  <cp:lastPrinted>2019-07-11T00:05:29Z</cp:lastPrinted>
  <dcterms:created xsi:type="dcterms:W3CDTF">2015-01-27T09:59:54Z</dcterms:created>
  <dcterms:modified xsi:type="dcterms:W3CDTF">2019-11-29T04:19:38Z</dcterms:modified>
</cp:coreProperties>
</file>