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정선우\Desktop\2017-2018 ncs교육과정\2017-2018 최종교육과정\"/>
    </mc:Choice>
  </mc:AlternateContent>
  <bookViews>
    <workbookView xWindow="0" yWindow="0" windowWidth="19200" windowHeight="12780" tabRatio="805" activeTab="1"/>
  </bookViews>
  <sheets>
    <sheet name="2년제 과정 구성표" sheetId="1" r:id="rId1"/>
    <sheet name="2년제 과정 대비표" sheetId="18" r:id="rId2"/>
  </sheets>
  <definedNames>
    <definedName name="_xlnm.Print_Area" localSheetId="0">'2년제 과정 구성표'!$A$1:$V$56</definedName>
  </definedNames>
  <calcPr calcId="162913"/>
</workbook>
</file>

<file path=xl/calcChain.xml><?xml version="1.0" encoding="utf-8"?>
<calcChain xmlns="http://schemas.openxmlformats.org/spreadsheetml/2006/main">
  <c r="I75" i="18" l="1"/>
  <c r="I136" i="18" s="1"/>
  <c r="K69" i="18"/>
  <c r="K75" i="18" s="1"/>
  <c r="K136" i="18" s="1"/>
  <c r="J69" i="18"/>
  <c r="J75" i="18" s="1"/>
  <c r="J136" i="18" s="1"/>
  <c r="I69" i="18"/>
  <c r="G69" i="18"/>
  <c r="H69" i="18"/>
  <c r="F69" i="18"/>
  <c r="F75" i="18" s="1"/>
  <c r="G135" i="18"/>
  <c r="H135" i="18"/>
  <c r="I135" i="18"/>
  <c r="J135" i="18"/>
  <c r="K135" i="18"/>
  <c r="G134" i="18"/>
  <c r="H134" i="18"/>
  <c r="I134" i="18"/>
  <c r="J134" i="18"/>
  <c r="K134" i="18"/>
  <c r="F134" i="18"/>
  <c r="G125" i="18"/>
  <c r="H125" i="18"/>
  <c r="I125" i="18"/>
  <c r="J125" i="18"/>
  <c r="K125" i="18"/>
  <c r="F125" i="18"/>
  <c r="F135" i="18" s="1"/>
  <c r="I103" i="18"/>
  <c r="J103" i="18"/>
  <c r="K103" i="18"/>
  <c r="F103" i="18"/>
  <c r="G102" i="18"/>
  <c r="H102" i="18"/>
  <c r="I102" i="18"/>
  <c r="J102" i="18"/>
  <c r="K102" i="18"/>
  <c r="F102" i="18"/>
  <c r="G97" i="18"/>
  <c r="G103" i="18" s="1"/>
  <c r="H97" i="18"/>
  <c r="H103" i="18" s="1"/>
  <c r="I97" i="18"/>
  <c r="J97" i="18"/>
  <c r="K97" i="18"/>
  <c r="F97" i="18"/>
  <c r="G78" i="18"/>
  <c r="H78" i="18"/>
  <c r="I78" i="18"/>
  <c r="J78" i="18"/>
  <c r="K78" i="18"/>
  <c r="F78" i="18"/>
  <c r="G75" i="18"/>
  <c r="H75" i="18"/>
  <c r="G50" i="18"/>
  <c r="H50" i="18"/>
  <c r="I50" i="18"/>
  <c r="J50" i="18"/>
  <c r="K50" i="18"/>
  <c r="F50" i="18"/>
  <c r="K41" i="18"/>
  <c r="G41" i="18"/>
  <c r="H41" i="18"/>
  <c r="I41" i="18"/>
  <c r="J41" i="18"/>
  <c r="F41" i="18"/>
  <c r="G40" i="18"/>
  <c r="H40" i="18"/>
  <c r="I40" i="18"/>
  <c r="J40" i="18"/>
  <c r="K40" i="18"/>
  <c r="F40" i="18"/>
  <c r="I35" i="18"/>
  <c r="G35" i="18"/>
  <c r="H35" i="18"/>
  <c r="J35" i="18"/>
  <c r="K35" i="18"/>
  <c r="F35" i="18"/>
  <c r="J16" i="18"/>
  <c r="K16" i="18"/>
  <c r="I16" i="18"/>
  <c r="G16" i="18"/>
  <c r="H16" i="18"/>
  <c r="F16" i="18"/>
  <c r="F136" i="18" l="1"/>
  <c r="H136" i="18"/>
  <c r="G136" i="18"/>
  <c r="T48" i="1" l="1"/>
  <c r="T54" i="1"/>
  <c r="T55" i="1" s="1"/>
  <c r="T19" i="1"/>
  <c r="T11" i="1"/>
  <c r="V51" i="1" l="1"/>
  <c r="U51" i="1"/>
  <c r="T51" i="1"/>
  <c r="H19" i="1"/>
  <c r="V14" i="1"/>
  <c r="U14" i="1"/>
  <c r="T14" i="1"/>
  <c r="V13" i="1"/>
  <c r="U13" i="1"/>
  <c r="T13" i="1"/>
  <c r="V32" i="1" l="1"/>
  <c r="U32" i="1"/>
  <c r="T32" i="1"/>
  <c r="V25" i="1"/>
  <c r="U25" i="1"/>
  <c r="T25" i="1"/>
  <c r="S48" i="1" l="1"/>
  <c r="R48" i="1"/>
  <c r="Q48" i="1"/>
  <c r="V15" i="1" l="1"/>
  <c r="V16" i="1"/>
  <c r="V17" i="1"/>
  <c r="V18" i="1"/>
  <c r="U15" i="1"/>
  <c r="U16" i="1"/>
  <c r="U17" i="1"/>
  <c r="U18" i="1"/>
  <c r="T15" i="1"/>
  <c r="T16" i="1"/>
  <c r="T17" i="1"/>
  <c r="T18" i="1"/>
  <c r="T20" i="1"/>
  <c r="V22" i="1"/>
  <c r="V23" i="1"/>
  <c r="V24" i="1"/>
  <c r="V26" i="1"/>
  <c r="V27" i="1"/>
  <c r="V28" i="1"/>
  <c r="V29" i="1"/>
  <c r="V30" i="1"/>
  <c r="V31" i="1"/>
  <c r="V33" i="1"/>
  <c r="V40" i="1"/>
  <c r="V34" i="1"/>
  <c r="U22" i="1"/>
  <c r="U23" i="1"/>
  <c r="U24" i="1"/>
  <c r="U26" i="1"/>
  <c r="U27" i="1"/>
  <c r="U28" i="1"/>
  <c r="U29" i="1"/>
  <c r="U30" i="1"/>
  <c r="U31" i="1"/>
  <c r="U33" i="1"/>
  <c r="U40" i="1"/>
  <c r="U34" i="1"/>
  <c r="T27" i="1"/>
  <c r="T28" i="1"/>
  <c r="T29" i="1"/>
  <c r="T30" i="1"/>
  <c r="T31" i="1"/>
  <c r="T33" i="1"/>
  <c r="T40" i="1"/>
  <c r="T34" i="1"/>
  <c r="T22" i="1"/>
  <c r="T23" i="1"/>
  <c r="T24" i="1"/>
  <c r="T26" i="1"/>
  <c r="K11" i="1"/>
  <c r="L11" i="1"/>
  <c r="M11" i="1"/>
  <c r="H11" i="1"/>
  <c r="I11" i="1"/>
  <c r="J11" i="1"/>
  <c r="N11" i="1"/>
  <c r="O11" i="1"/>
  <c r="P11" i="1"/>
  <c r="Q11" i="1"/>
  <c r="R11" i="1"/>
  <c r="S11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U11" i="1" l="1"/>
  <c r="V11" i="1"/>
  <c r="V21" i="1" l="1"/>
  <c r="V35" i="1"/>
  <c r="V36" i="1"/>
  <c r="V37" i="1"/>
  <c r="V38" i="1"/>
  <c r="V39" i="1"/>
  <c r="V47" i="1"/>
  <c r="V41" i="1"/>
  <c r="V42" i="1"/>
  <c r="V43" i="1"/>
  <c r="V44" i="1"/>
  <c r="V45" i="1"/>
  <c r="V46" i="1"/>
  <c r="U21" i="1"/>
  <c r="U35" i="1"/>
  <c r="U36" i="1"/>
  <c r="U37" i="1"/>
  <c r="U38" i="1"/>
  <c r="U39" i="1"/>
  <c r="U47" i="1"/>
  <c r="U41" i="1"/>
  <c r="U42" i="1"/>
  <c r="U43" i="1"/>
  <c r="U44" i="1"/>
  <c r="U45" i="1"/>
  <c r="U46" i="1"/>
  <c r="T21" i="1"/>
  <c r="T35" i="1"/>
  <c r="T36" i="1"/>
  <c r="T37" i="1"/>
  <c r="T38" i="1"/>
  <c r="T39" i="1"/>
  <c r="T47" i="1"/>
  <c r="T41" i="1"/>
  <c r="T42" i="1"/>
  <c r="T43" i="1"/>
  <c r="T44" i="1"/>
  <c r="T45" i="1"/>
  <c r="T46" i="1"/>
  <c r="V50" i="1" l="1"/>
  <c r="V52" i="1"/>
  <c r="V53" i="1"/>
  <c r="U50" i="1"/>
  <c r="U52" i="1"/>
  <c r="U53" i="1"/>
  <c r="T50" i="1"/>
  <c r="T52" i="1"/>
  <c r="T53" i="1"/>
  <c r="V49" i="1"/>
  <c r="U49" i="1"/>
  <c r="T49" i="1"/>
  <c r="I54" i="1"/>
  <c r="J54" i="1"/>
  <c r="K54" i="1"/>
  <c r="L54" i="1"/>
  <c r="M54" i="1"/>
  <c r="N54" i="1"/>
  <c r="O54" i="1"/>
  <c r="P54" i="1"/>
  <c r="Q54" i="1"/>
  <c r="R54" i="1"/>
  <c r="S54" i="1"/>
  <c r="H54" i="1"/>
  <c r="V20" i="1"/>
  <c r="V48" i="1" s="1"/>
  <c r="U20" i="1"/>
  <c r="U48" i="1" s="1"/>
  <c r="I48" i="1"/>
  <c r="J48" i="1"/>
  <c r="K48" i="1"/>
  <c r="L48" i="1"/>
  <c r="M48" i="1"/>
  <c r="N48" i="1"/>
  <c r="O48" i="1"/>
  <c r="P48" i="1"/>
  <c r="H48" i="1"/>
  <c r="V12" i="1"/>
  <c r="V19" i="1" s="1"/>
  <c r="U12" i="1"/>
  <c r="U19" i="1" s="1"/>
  <c r="T12" i="1"/>
  <c r="I19" i="1"/>
  <c r="J19" i="1"/>
  <c r="K19" i="1"/>
  <c r="L19" i="1"/>
  <c r="M19" i="1"/>
  <c r="N19" i="1"/>
  <c r="O19" i="1"/>
  <c r="P19" i="1"/>
  <c r="Q19" i="1"/>
  <c r="R19" i="1"/>
  <c r="S19" i="1"/>
  <c r="P55" i="1" l="1"/>
  <c r="L55" i="1"/>
  <c r="S55" i="1"/>
  <c r="R55" i="1"/>
  <c r="N55" i="1"/>
  <c r="J55" i="1"/>
  <c r="O55" i="1"/>
  <c r="K55" i="1"/>
  <c r="H55" i="1"/>
  <c r="Q55" i="1"/>
  <c r="M55" i="1"/>
  <c r="I55" i="1"/>
  <c r="U54" i="1"/>
  <c r="V54" i="1"/>
  <c r="V55" i="1" l="1"/>
  <c r="U55" i="1"/>
</calcChain>
</file>

<file path=xl/sharedStrings.xml><?xml version="1.0" encoding="utf-8"?>
<sst xmlns="http://schemas.openxmlformats.org/spreadsheetml/2006/main" count="426" uniqueCount="212">
  <si>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</si>
  <si>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</si>
  <si>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</si>
  <si>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</si>
  <si>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</si>
  <si>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</si>
  <si>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</si>
  <si>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</si>
  <si>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</si>
  <si>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</si>
  <si>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</si>
  <si>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</si>
  <si>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선택</t>
    <phoneticPr fontId="7" type="noConversion"/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</si>
  <si>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</si>
  <si>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</si>
  <si>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</si>
  <si>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</si>
  <si>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</si>
  <si>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</si>
  <si>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</si>
  <si>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</si>
  <si>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필수</t>
    <phoneticPr fontId="11" type="noConversion"/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</si>
  <si>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</si>
  <si>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</si>
  <si>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</si>
  <si>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</si>
  <si>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</si>
  <si>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</si>
  <si>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총 개설학점 계</t>
    <phoneticPr fontId="11" type="noConversion"/>
  </si>
  <si>
    <t>전체 과목수</t>
    <phoneticPr fontId="11" type="noConversion"/>
  </si>
  <si>
    <t>필수</t>
    <phoneticPr fontId="7" type="noConversion"/>
  </si>
  <si>
    <t>2016~2017학년도 교육과정</t>
    <phoneticPr fontId="11" type="noConversion"/>
  </si>
  <si>
    <t>학기 계</t>
    <phoneticPr fontId="7" type="noConversion"/>
  </si>
  <si>
    <t>전공필수 개설학점</t>
    <phoneticPr fontId="7" type="noConversion"/>
  </si>
  <si>
    <t>교양·직업기초 개설학점</t>
    <phoneticPr fontId="11" type="noConversion"/>
  </si>
  <si>
    <t>전공·
현장중심 과목수</t>
    <phoneticPr fontId="7" type="noConversion"/>
  </si>
  <si>
    <t>교양·직업기초 계</t>
    <phoneticPr fontId="7" type="noConversion"/>
  </si>
  <si>
    <t>필수</t>
    <phoneticPr fontId="11" type="noConversion"/>
  </si>
  <si>
    <t>전공·NCS 계</t>
    <phoneticPr fontId="7" type="noConversion"/>
  </si>
  <si>
    <t>전공·현장중심 계</t>
    <phoneticPr fontId="7" type="noConversion"/>
  </si>
  <si>
    <t>학기 계</t>
    <phoneticPr fontId="7" type="noConversion"/>
  </si>
  <si>
    <t>계</t>
    <phoneticPr fontId="11" type="noConversion"/>
  </si>
  <si>
    <t>전공·
NCS 과목수</t>
    <phoneticPr fontId="7" type="noConversion"/>
  </si>
  <si>
    <t>교양
·
직업
기초</t>
    <phoneticPr fontId="7" type="noConversion"/>
  </si>
  <si>
    <t>소계</t>
    <phoneticPr fontId="7" type="noConversion"/>
  </si>
  <si>
    <t>전공
·
NCS</t>
    <phoneticPr fontId="7" type="noConversion"/>
  </si>
  <si>
    <t>전공
·
현장
중심</t>
    <phoneticPr fontId="7" type="noConversion"/>
  </si>
  <si>
    <t>X</t>
    <phoneticPr fontId="7" type="noConversion"/>
  </si>
  <si>
    <t>대학생활과 인성Ⅰ</t>
    <phoneticPr fontId="7" type="noConversion"/>
  </si>
  <si>
    <t>대학생활과 인성Ⅱ</t>
    <phoneticPr fontId="7" type="noConversion"/>
  </si>
  <si>
    <t>2017~2018 교육과정</t>
    <phoneticPr fontId="7" type="noConversion"/>
  </si>
  <si>
    <t>2017~2018학년도 교육과정</t>
    <phoneticPr fontId="11" type="noConversion"/>
  </si>
  <si>
    <t>교과목
코드</t>
    <phoneticPr fontId="7" type="noConversion"/>
  </si>
  <si>
    <t>2017~2018 학년도 교육과정</t>
    <phoneticPr fontId="11" type="noConversion"/>
  </si>
  <si>
    <t>교양
·
직업
기초</t>
    <phoneticPr fontId="11" type="noConversion"/>
  </si>
  <si>
    <t>전공
 ·
현장
중심</t>
    <phoneticPr fontId="7" type="noConversion"/>
  </si>
  <si>
    <t>전공
·
NCS</t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</si>
  <si>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</si>
  <si>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</si>
  <si>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</si>
  <si>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-</t>
    <phoneticPr fontId="7" type="noConversion"/>
  </si>
  <si>
    <t>교양·직업
기초학점</t>
    <phoneticPr fontId="11" type="noConversion"/>
  </si>
  <si>
    <t>교양·
직업기초 과목수</t>
    <phoneticPr fontId="11" type="noConversion"/>
  </si>
  <si>
    <t>O</t>
    <phoneticPr fontId="7" type="noConversion"/>
  </si>
  <si>
    <t>2017~2018 교육과정(2년제)</t>
    <phoneticPr fontId="11" type="noConversion"/>
  </si>
  <si>
    <t>대인관계실무</t>
  </si>
  <si>
    <t>문서작성과 활용</t>
  </si>
  <si>
    <t>기초댄스기초</t>
  </si>
  <si>
    <t>기초댄스실습</t>
  </si>
  <si>
    <t>실용무용지도법</t>
  </si>
  <si>
    <t>댄스전공기초</t>
  </si>
  <si>
    <t>댄스전공실무</t>
  </si>
  <si>
    <t>댄스전공응용</t>
  </si>
  <si>
    <t>리듬트레이닝기초</t>
  </si>
  <si>
    <t>레파토리기초</t>
  </si>
  <si>
    <t>방송댄스기초</t>
  </si>
  <si>
    <t>창작댄스기초</t>
  </si>
  <si>
    <t>리듬트레이닝실습</t>
  </si>
  <si>
    <t>레파토리실습</t>
  </si>
  <si>
    <t>방송댄스실습</t>
  </si>
  <si>
    <t>창작댄스실습</t>
  </si>
  <si>
    <t>방송안무기초</t>
  </si>
  <si>
    <t>안무기획기초</t>
  </si>
  <si>
    <t>즉흥안무기초</t>
  </si>
  <si>
    <t>창작워크샵기초</t>
  </si>
  <si>
    <t>힙합댄스기초</t>
  </si>
  <si>
    <t>무대연기</t>
  </si>
  <si>
    <t>댄스퍼포먼스실습</t>
  </si>
  <si>
    <t>안무기획실습</t>
  </si>
  <si>
    <t>즉흥안무실습</t>
  </si>
  <si>
    <t>창작워크샵실습</t>
  </si>
  <si>
    <t>힙합댄스실습</t>
  </si>
  <si>
    <t>인간커뮤니케이션</t>
  </si>
  <si>
    <t>취업․창업준비실무Ⅰ</t>
  </si>
  <si>
    <t>취업․창업준비실무Ⅱ</t>
  </si>
  <si>
    <t>X</t>
    <phoneticPr fontId="7" type="noConversion"/>
  </si>
  <si>
    <t>X</t>
    <phoneticPr fontId="7" type="noConversion"/>
  </si>
  <si>
    <t>취업/창업</t>
    <phoneticPr fontId="7" type="noConversion"/>
  </si>
  <si>
    <t>취업/창업</t>
    <phoneticPr fontId="7" type="noConversion"/>
  </si>
  <si>
    <t>취업․창업준비실무Ⅱ</t>
    <phoneticPr fontId="7" type="noConversion"/>
  </si>
  <si>
    <t>(학)과명(전공명/과정명) : 엔터테인먼트과(실용댄스전공)</t>
    <phoneticPr fontId="7" type="noConversion"/>
  </si>
  <si>
    <t>인재양성유형명 : 실용댄스전문인유형</t>
    <phoneticPr fontId="7" type="noConversion"/>
  </si>
  <si>
    <t>의사소통과 정보능력</t>
    <phoneticPr fontId="7" type="noConversion"/>
  </si>
  <si>
    <t>기술능력과 문제해결능력</t>
    <phoneticPr fontId="7" type="noConversion"/>
  </si>
  <si>
    <t>스트릿댄스기초　</t>
  </si>
  <si>
    <t>　음악편집　</t>
  </si>
  <si>
    <t>통합예술의 이해Ⅰ</t>
    <phoneticPr fontId="7" type="noConversion"/>
  </si>
  <si>
    <t>대학생활과 인성Ⅰ</t>
    <phoneticPr fontId="7" type="noConversion"/>
  </si>
  <si>
    <t>이수구분변경(필수-&gt;선택)</t>
    <phoneticPr fontId="7" type="noConversion"/>
  </si>
  <si>
    <t>과목명변경(선택-&gt;필수)</t>
    <phoneticPr fontId="7" type="noConversion"/>
  </si>
  <si>
    <t>스트릿댄스실습　</t>
  </si>
  <si>
    <t>　영상편집　</t>
  </si>
  <si>
    <t>댄스전공기본</t>
    <phoneticPr fontId="7" type="noConversion"/>
  </si>
  <si>
    <t>선택</t>
    <phoneticPr fontId="7" type="noConversion"/>
  </si>
  <si>
    <t>통합예술의 이해Ⅱ</t>
    <phoneticPr fontId="7" type="noConversion"/>
  </si>
  <si>
    <t>엔터테인먼트 영어Ⅰ</t>
  </si>
  <si>
    <t>실용무용지도법</t>
    <phoneticPr fontId="7" type="noConversion"/>
  </si>
  <si>
    <t>필수</t>
    <phoneticPr fontId="7" type="noConversion"/>
  </si>
  <si>
    <t>댄스퍼포먼스기초</t>
    <phoneticPr fontId="7" type="noConversion"/>
  </si>
  <si>
    <t>한국문화사</t>
    <phoneticPr fontId="7" type="noConversion"/>
  </si>
  <si>
    <t>과목폐지</t>
    <phoneticPr fontId="7" type="noConversion"/>
  </si>
  <si>
    <t>댄스전공응용</t>
    <phoneticPr fontId="7" type="noConversion"/>
  </si>
  <si>
    <t>방송안무실습</t>
    <phoneticPr fontId="7" type="noConversion"/>
  </si>
  <si>
    <t>취업․창업준비실무Ⅱ</t>
    <phoneticPr fontId="7" type="noConversion"/>
  </si>
  <si>
    <t>엔터테인먼트 영어Ⅱ</t>
    <phoneticPr fontId="7" type="noConversion"/>
  </si>
  <si>
    <t>X</t>
  </si>
  <si>
    <t>현장실습</t>
    <phoneticPr fontId="7" type="noConversion"/>
  </si>
  <si>
    <t>O</t>
    <phoneticPr fontId="7" type="noConversion"/>
  </si>
  <si>
    <t>O</t>
    <phoneticPr fontId="7" type="noConversion"/>
  </si>
  <si>
    <t>X</t>
    <phoneticPr fontId="7" type="noConversion"/>
  </si>
  <si>
    <t>X</t>
    <phoneticPr fontId="7" type="noConversion"/>
  </si>
  <si>
    <t>이수구분변경(필수-&gt;선택)</t>
    <phoneticPr fontId="7" type="noConversion"/>
  </si>
  <si>
    <t>이수구분변경(현장중심-&gt;전공선택)</t>
    <phoneticPr fontId="7" type="noConversion"/>
  </si>
  <si>
    <t>선택</t>
    <phoneticPr fontId="7" type="noConversion"/>
  </si>
  <si>
    <t>교과목명</t>
    <phoneticPr fontId="7" type="noConversion"/>
  </si>
  <si>
    <t>시수 변경</t>
    <phoneticPr fontId="7" type="noConversion"/>
  </si>
  <si>
    <t>학점 변경</t>
    <phoneticPr fontId="7" type="noConversion"/>
  </si>
  <si>
    <t>과목명변경    
이수구분변경(선택-&gt;필수)</t>
    <phoneticPr fontId="7" type="noConversion"/>
  </si>
  <si>
    <t>과목명변경
이수구분변경(선택-&gt;필수)</t>
    <phoneticPr fontId="7" type="noConversion"/>
  </si>
  <si>
    <t>취업.창업준비실무Ⅰ</t>
    <phoneticPr fontId="7" type="noConversion"/>
  </si>
  <si>
    <t>레파토리기초
(Repertory)</t>
    <phoneticPr fontId="7" type="noConversion"/>
  </si>
  <si>
    <t>무대연기
(Stage Acting)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</si>
  <si>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ajor"/>
      </rPr>
      <t>(영문명)</t>
    </r>
    <phoneticPr fontId="7" type="noConversion"/>
  </si>
  <si>
    <r>
      <t xml:space="preserve">대인관계능력
</t>
    </r>
    <r>
      <rPr>
        <sz val="11"/>
        <color rgb="FF0000CC"/>
        <rFont val="맑은 고딕"/>
        <family val="3"/>
        <charset val="129"/>
        <scheme val="major"/>
      </rPr>
      <t>(Working Relationships)</t>
    </r>
    <phoneticPr fontId="7" type="noConversion"/>
  </si>
  <si>
    <r>
      <t>기초댄스기초</t>
    </r>
    <r>
      <rPr>
        <sz val="11"/>
        <color rgb="FF0000FF"/>
        <rFont val="맑은 고딕"/>
        <family val="3"/>
        <charset val="129"/>
        <scheme val="major"/>
      </rPr>
      <t xml:space="preserve">
(Basic Dance)</t>
    </r>
    <phoneticPr fontId="7" type="noConversion"/>
  </si>
  <si>
    <r>
      <t xml:space="preserve">기초댄스실습
</t>
    </r>
    <r>
      <rPr>
        <sz val="11"/>
        <color rgb="FF0000FF"/>
        <rFont val="맑은 고딕"/>
        <family val="3"/>
        <charset val="129"/>
        <scheme val="major"/>
      </rPr>
      <t>(Basic Dance)</t>
    </r>
    <phoneticPr fontId="7" type="noConversion"/>
  </si>
  <si>
    <r>
      <t xml:space="preserve">리듬트레이닝기초
</t>
    </r>
    <r>
      <rPr>
        <sz val="11"/>
        <color rgb="FF0000FF"/>
        <rFont val="맑은 고딕"/>
        <family val="3"/>
        <charset val="129"/>
        <scheme val="major"/>
      </rPr>
      <t>(Rhythm Training)</t>
    </r>
    <phoneticPr fontId="7" type="noConversion"/>
  </si>
  <si>
    <r>
      <t xml:space="preserve">방송댄스기초
</t>
    </r>
    <r>
      <rPr>
        <sz val="11"/>
        <color rgb="FF0000FF"/>
        <rFont val="맑은 고딕"/>
        <family val="3"/>
        <charset val="129"/>
        <scheme val="major"/>
      </rPr>
      <t>(Broadcasting Dance basic)</t>
    </r>
    <phoneticPr fontId="7" type="noConversion"/>
  </si>
  <si>
    <r>
      <t xml:space="preserve">음악편집
</t>
    </r>
    <r>
      <rPr>
        <sz val="11"/>
        <color rgb="FF0000CC"/>
        <rFont val="맑은 고딕"/>
        <family val="3"/>
        <charset val="129"/>
        <scheme val="major"/>
      </rPr>
      <t>(Music editing)</t>
    </r>
    <phoneticPr fontId="7" type="noConversion"/>
  </si>
  <si>
    <r>
      <t xml:space="preserve">레파토리실습
</t>
    </r>
    <r>
      <rPr>
        <sz val="11"/>
        <color rgb="FF0000CC"/>
        <rFont val="맑은 고딕"/>
        <family val="3"/>
        <charset val="129"/>
        <scheme val="major"/>
      </rPr>
      <t>(Repertory practice)</t>
    </r>
    <phoneticPr fontId="7" type="noConversion"/>
  </si>
  <si>
    <r>
      <t xml:space="preserve">영상편집
</t>
    </r>
    <r>
      <rPr>
        <sz val="11"/>
        <color rgb="FF0000CC"/>
        <rFont val="맑은 고딕"/>
        <family val="3"/>
        <charset val="129"/>
        <scheme val="major"/>
      </rPr>
      <t>(Video editing)</t>
    </r>
    <phoneticPr fontId="7" type="noConversion"/>
  </si>
  <si>
    <r>
      <t xml:space="preserve">방송안무기초
</t>
    </r>
    <r>
      <rPr>
        <sz val="11"/>
        <color rgb="FF0000CC"/>
        <rFont val="맑은 고딕"/>
        <family val="3"/>
        <charset val="129"/>
        <scheme val="major"/>
      </rPr>
      <t>(Broadcasting Choreography basic))</t>
    </r>
    <phoneticPr fontId="7" type="noConversion"/>
  </si>
  <si>
    <r>
      <t xml:space="preserve">힙합댄스기초
</t>
    </r>
    <r>
      <rPr>
        <sz val="11"/>
        <color rgb="FF0000FF"/>
        <rFont val="맑은 고딕"/>
        <family val="3"/>
        <charset val="129"/>
        <scheme val="major"/>
      </rPr>
      <t>(Hiphop Dance basic)</t>
    </r>
    <phoneticPr fontId="7" type="noConversion"/>
  </si>
  <si>
    <r>
      <t xml:space="preserve">방송안무실습
</t>
    </r>
    <r>
      <rPr>
        <sz val="11"/>
        <color rgb="FF0000CC"/>
        <rFont val="맑은 고딕"/>
        <family val="3"/>
        <charset val="129"/>
        <scheme val="major"/>
      </rPr>
      <t>(Broadcasting Choreography practice)</t>
    </r>
    <phoneticPr fontId="7" type="noConversion"/>
  </si>
  <si>
    <r>
      <t xml:space="preserve">힙합댄스실습
</t>
    </r>
    <r>
      <rPr>
        <sz val="11"/>
        <color rgb="FF0000FF"/>
        <rFont val="맑은 고딕"/>
        <family val="3"/>
        <charset val="129"/>
        <scheme val="major"/>
      </rPr>
      <t>(Hiphop Dance practice)</t>
    </r>
    <phoneticPr fontId="7" type="noConversion"/>
  </si>
  <si>
    <r>
      <t xml:space="preserve">스트릿댄스기초
</t>
    </r>
    <r>
      <rPr>
        <sz val="11"/>
        <color rgb="FF0000FF"/>
        <rFont val="맑은 고딕"/>
        <family val="3"/>
        <charset val="129"/>
        <scheme val="major"/>
      </rPr>
      <t>(Street Dance basic)</t>
    </r>
    <phoneticPr fontId="7" type="noConversion"/>
  </si>
  <si>
    <r>
      <t xml:space="preserve">스트릿댄스실습
</t>
    </r>
    <r>
      <rPr>
        <sz val="11"/>
        <color rgb="FF0000FF"/>
        <rFont val="맑은 고딕"/>
        <family val="3"/>
        <charset val="129"/>
        <scheme val="major"/>
      </rPr>
      <t>(Street Dance practice)</t>
    </r>
    <phoneticPr fontId="7" type="noConversion"/>
  </si>
  <si>
    <r>
      <t xml:space="preserve">즉흥안무기초
</t>
    </r>
    <r>
      <rPr>
        <sz val="11"/>
        <color rgb="FF0000FF"/>
        <rFont val="맑은 고딕"/>
        <family val="3"/>
        <charset val="129"/>
        <scheme val="major"/>
      </rPr>
      <t>(Improvised dance)</t>
    </r>
    <phoneticPr fontId="7" type="noConversion"/>
  </si>
  <si>
    <r>
      <t xml:space="preserve">즉흥안무실습
</t>
    </r>
    <r>
      <rPr>
        <sz val="11"/>
        <color rgb="FF0000FF"/>
        <rFont val="맑은 고딕"/>
        <family val="3"/>
        <charset val="129"/>
        <scheme val="major"/>
      </rPr>
      <t>(Improvised dance practice)</t>
    </r>
    <phoneticPr fontId="7" type="noConversion"/>
  </si>
  <si>
    <r>
      <t xml:space="preserve">댄스퍼포먼스기초
</t>
    </r>
    <r>
      <rPr>
        <sz val="11"/>
        <color rgb="FF0000FF"/>
        <rFont val="맑은 고딕"/>
        <family val="3"/>
        <charset val="129"/>
        <scheme val="major"/>
      </rPr>
      <t>(Dance Performance basic)</t>
    </r>
    <phoneticPr fontId="7" type="noConversion"/>
  </si>
  <si>
    <r>
      <rPr>
        <sz val="11"/>
        <color theme="1"/>
        <rFont val="맑은 고딕"/>
        <family val="3"/>
        <charset val="129"/>
        <scheme val="major"/>
      </rPr>
      <t>댄스퍼포먼스실습(대체과목)</t>
    </r>
    <r>
      <rPr>
        <sz val="11"/>
        <color rgb="FF0000CC"/>
        <rFont val="맑은 고딕"/>
        <family val="3"/>
        <charset val="129"/>
        <scheme val="major"/>
      </rPr>
      <t xml:space="preserve">
(Dance Performance Training)</t>
    </r>
    <phoneticPr fontId="7" type="noConversion"/>
  </si>
  <si>
    <r>
      <t xml:space="preserve">통합예술의 이해Ⅰ
</t>
    </r>
    <r>
      <rPr>
        <sz val="11"/>
        <color rgb="FF0000FF"/>
        <rFont val="맑은 고딕"/>
        <family val="3"/>
        <charset val="129"/>
        <scheme val="major"/>
      </rPr>
      <t>(Art Combine TrainingⅠ)</t>
    </r>
    <phoneticPr fontId="7" type="noConversion"/>
  </si>
  <si>
    <r>
      <t xml:space="preserve">통합예술의 이해Ⅱ
</t>
    </r>
    <r>
      <rPr>
        <sz val="11"/>
        <color rgb="FF0000FF"/>
        <rFont val="맑은 고딕"/>
        <family val="3"/>
        <charset val="129"/>
        <scheme val="major"/>
      </rPr>
      <t>(Art Combine TrainingⅡ)</t>
    </r>
    <phoneticPr fontId="7" type="noConversion"/>
  </si>
  <si>
    <r>
      <t xml:space="preserve">엔터테인먼트 영어Ⅰ
</t>
    </r>
    <r>
      <rPr>
        <sz val="11"/>
        <color rgb="FF0000FF"/>
        <rFont val="맑은 고딕"/>
        <family val="3"/>
        <charset val="129"/>
        <scheme val="major"/>
      </rPr>
      <t>(Entertainment EnglishⅠ)</t>
    </r>
    <phoneticPr fontId="7" type="noConversion"/>
  </si>
  <si>
    <r>
      <t xml:space="preserve">엔터테인먼트 영어Ⅱ
</t>
    </r>
    <r>
      <rPr>
        <sz val="11"/>
        <color rgb="FF0000FF"/>
        <rFont val="맑은 고딕"/>
        <family val="3"/>
        <charset val="129"/>
        <scheme val="major"/>
      </rPr>
      <t>(Entertainment EnglishⅡ)</t>
    </r>
    <phoneticPr fontId="7" type="noConversion"/>
  </si>
  <si>
    <r>
      <t xml:space="preserve">의사소통능력
</t>
    </r>
    <r>
      <rPr>
        <sz val="11"/>
        <color rgb="FF0000FF"/>
        <rFont val="맑은 고딕"/>
        <family val="3"/>
        <charset val="129"/>
        <scheme val="major"/>
      </rPr>
      <t xml:space="preserve">(Communication) </t>
    </r>
    <phoneticPr fontId="7" type="noConversion"/>
  </si>
  <si>
    <r>
      <t xml:space="preserve">기술능력
</t>
    </r>
    <r>
      <rPr>
        <sz val="11"/>
        <color rgb="FF0000FF"/>
        <rFont val="맑은 고딕"/>
        <family val="3"/>
        <charset val="129"/>
        <scheme val="major"/>
      </rPr>
      <t>(Technical skills)</t>
    </r>
    <phoneticPr fontId="7" type="noConversion"/>
  </si>
  <si>
    <r>
      <t>문서작성과 활용
(</t>
    </r>
    <r>
      <rPr>
        <sz val="11"/>
        <color rgb="FF0000FF"/>
        <rFont val="맑은 고딕"/>
        <family val="3"/>
        <charset val="129"/>
        <scheme val="major"/>
      </rPr>
      <t>Information Literacy)</t>
    </r>
    <phoneticPr fontId="7" type="noConversion"/>
  </si>
  <si>
    <r>
      <t xml:space="preserve">의사소통능력 </t>
    </r>
    <r>
      <rPr>
        <sz val="9"/>
        <color rgb="FF0000FF"/>
        <rFont val="굴림체"/>
        <family val="3"/>
        <charset val="129"/>
      </rPr>
      <t>(Communication)</t>
    </r>
    <phoneticPr fontId="11" type="noConversion"/>
  </si>
  <si>
    <r>
      <t>기술능력</t>
    </r>
    <r>
      <rPr>
        <sz val="9"/>
        <color rgb="FF0000FF"/>
        <rFont val="굴림체"/>
        <family val="3"/>
        <charset val="129"/>
      </rPr>
      <t>(Technical skills)</t>
    </r>
    <phoneticPr fontId="11" type="noConversion"/>
  </si>
  <si>
    <r>
      <t xml:space="preserve">　통합예술의 이해Ⅰ
</t>
    </r>
    <r>
      <rPr>
        <sz val="9"/>
        <color rgb="FF0000FF"/>
        <rFont val="굴림체"/>
        <family val="3"/>
        <charset val="129"/>
      </rPr>
      <t>(Art Combine TrainingⅠ)</t>
    </r>
    <phoneticPr fontId="11" type="noConversion"/>
  </si>
  <si>
    <r>
      <t>　</t>
    </r>
    <r>
      <rPr>
        <sz val="9"/>
        <color rgb="FFFF0000"/>
        <rFont val="굴림체"/>
        <family val="3"/>
        <charset val="129"/>
      </rPr>
      <t>통합예술의 이해Ⅱ</t>
    </r>
    <r>
      <rPr>
        <sz val="9"/>
        <color theme="1"/>
        <rFont val="굴림체"/>
        <family val="3"/>
        <charset val="129"/>
      </rPr>
      <t xml:space="preserve">
</t>
    </r>
    <r>
      <rPr>
        <sz val="9"/>
        <color rgb="FF0000FF"/>
        <rFont val="굴림체"/>
        <family val="3"/>
        <charset val="129"/>
      </rPr>
      <t>(Art Combine TrainingⅡ)</t>
    </r>
    <phoneticPr fontId="11" type="noConversion"/>
  </si>
  <si>
    <r>
      <rPr>
        <sz val="11"/>
        <color theme="1"/>
        <rFont val="맑은 고딕"/>
        <family val="3"/>
        <charset val="129"/>
        <scheme val="major"/>
      </rPr>
      <t>인간커뮤니케이션</t>
    </r>
    <r>
      <rPr>
        <sz val="11"/>
        <color rgb="FF0000CC"/>
        <rFont val="맑은 고딕"/>
        <family val="3"/>
        <charset val="129"/>
        <scheme val="major"/>
      </rPr>
      <t xml:space="preserve">
(Human Communication)</t>
    </r>
    <phoneticPr fontId="7" type="noConversion"/>
  </si>
  <si>
    <r>
      <t xml:space="preserve">엔터테인먼트 영어Ⅱ
</t>
    </r>
    <r>
      <rPr>
        <sz val="9"/>
        <color rgb="FF0000FF"/>
        <rFont val="맑은 고딕"/>
        <family val="3"/>
        <charset val="129"/>
        <scheme val="major"/>
      </rPr>
      <t>(Entertainment EnglishⅡ)</t>
    </r>
    <phoneticPr fontId="7" type="noConversion"/>
  </si>
  <si>
    <r>
      <t>인간커뮤니케이션
(</t>
    </r>
    <r>
      <rPr>
        <sz val="9"/>
        <color rgb="FF0000FF"/>
        <rFont val="맑은 고딕"/>
        <family val="3"/>
        <charset val="129"/>
        <scheme val="major"/>
      </rPr>
      <t>Human Communication</t>
    </r>
    <r>
      <rPr>
        <sz val="9"/>
        <color rgb="FF000000"/>
        <rFont val="맑은 고딕"/>
        <family val="3"/>
        <charset val="129"/>
        <scheme val="major"/>
      </rPr>
      <t>)</t>
    </r>
    <phoneticPr fontId="7" type="noConversion"/>
  </si>
  <si>
    <r>
      <t xml:space="preserve">대인관계실무
</t>
    </r>
    <r>
      <rPr>
        <sz val="9"/>
        <color rgb="FF0000FF"/>
        <rFont val="굴림체"/>
        <family val="3"/>
        <charset val="129"/>
      </rPr>
      <t>(Working Relationships)</t>
    </r>
    <phoneticPr fontId="11" type="noConversion"/>
  </si>
  <si>
    <r>
      <t xml:space="preserve">문서 작성과 활용
</t>
    </r>
    <r>
      <rPr>
        <sz val="9"/>
        <color rgb="FF0000FF"/>
        <rFont val="굴림체"/>
        <family val="3"/>
        <charset val="129"/>
      </rPr>
      <t>(Information Literacy)</t>
    </r>
    <phoneticPr fontId="11" type="noConversion"/>
  </si>
  <si>
    <r>
      <t xml:space="preserve">엔터테인먼트 영어Ⅰ　
</t>
    </r>
    <r>
      <rPr>
        <sz val="9"/>
        <color rgb="FF0000FF"/>
        <rFont val="굴림체"/>
        <family val="3"/>
        <charset val="129"/>
      </rPr>
      <t>(Entertainment English Ⅰ)</t>
    </r>
    <phoneticPr fontId="11" type="noConversion"/>
  </si>
  <si>
    <r>
      <t xml:space="preserve">기초댄스기초
</t>
    </r>
    <r>
      <rPr>
        <sz val="9"/>
        <color rgb="FF0000FF"/>
        <rFont val="맑은 고딕"/>
        <family val="3"/>
        <charset val="129"/>
      </rPr>
      <t>(Basic Dance)</t>
    </r>
    <phoneticPr fontId="7" type="noConversion"/>
  </si>
  <si>
    <r>
      <t xml:space="preserve">창작댄스기초
</t>
    </r>
    <r>
      <rPr>
        <sz val="11"/>
        <color rgb="FF0000FF"/>
        <rFont val="맑은 고딕"/>
        <family val="3"/>
        <charset val="129"/>
        <scheme val="major"/>
      </rPr>
      <t>(Basic Creative dance)</t>
    </r>
    <phoneticPr fontId="7" type="noConversion"/>
  </si>
  <si>
    <r>
      <t xml:space="preserve">창작댄스실습
</t>
    </r>
    <r>
      <rPr>
        <sz val="11"/>
        <color rgb="FF0000FF"/>
        <rFont val="맑은 고딕"/>
        <family val="3"/>
        <charset val="129"/>
        <scheme val="major"/>
      </rPr>
      <t>(Creative dance Training)</t>
    </r>
    <phoneticPr fontId="7" type="noConversion"/>
  </si>
  <si>
    <r>
      <t xml:space="preserve">레파토리실습레파토리실습
</t>
    </r>
    <r>
      <rPr>
        <sz val="9"/>
        <color rgb="FF0000FF"/>
        <rFont val="맑은 고딕"/>
        <family val="3"/>
        <charset val="129"/>
      </rPr>
      <t>(Repertory practice)</t>
    </r>
    <phoneticPr fontId="7" type="noConversion"/>
  </si>
  <si>
    <r>
      <t xml:space="preserve">방송댄스실습
</t>
    </r>
    <r>
      <rPr>
        <sz val="9"/>
        <color rgb="FF0000FF"/>
        <rFont val="맑은 고딕"/>
        <family val="3"/>
        <charset val="129"/>
      </rPr>
      <t>(Broadcasting Dance practice)</t>
    </r>
    <phoneticPr fontId="7" type="noConversion"/>
  </si>
  <si>
    <r>
      <t xml:space="preserve">스트릿댄스실습
</t>
    </r>
    <r>
      <rPr>
        <sz val="9"/>
        <color rgb="FF0000FF"/>
        <rFont val="맑은 고딕"/>
        <family val="3"/>
        <charset val="129"/>
      </rPr>
      <t>(Street Dance practice)</t>
    </r>
    <phoneticPr fontId="7" type="noConversion"/>
  </si>
  <si>
    <r>
      <t xml:space="preserve">방송댄스실습
</t>
    </r>
    <r>
      <rPr>
        <sz val="11"/>
        <color rgb="FF0000FF"/>
        <rFont val="맑은 고딕"/>
        <family val="3"/>
        <charset val="129"/>
        <scheme val="major"/>
      </rPr>
      <t>(Broadcasting Dance practice)</t>
    </r>
    <phoneticPr fontId="7" type="noConversion"/>
  </si>
  <si>
    <r>
      <t xml:space="preserve">방송안무기초
</t>
    </r>
    <r>
      <rPr>
        <sz val="9"/>
        <color rgb="FF0000FF"/>
        <rFont val="맑은 고딕"/>
        <family val="3"/>
        <charset val="129"/>
      </rPr>
      <t>(Broadcasting Choreography basic)</t>
    </r>
    <phoneticPr fontId="7" type="noConversion"/>
  </si>
  <si>
    <r>
      <t xml:space="preserve">힙합댄스기초
</t>
    </r>
    <r>
      <rPr>
        <sz val="9"/>
        <color rgb="FF0000FF"/>
        <rFont val="맑은 고딕"/>
        <family val="3"/>
        <charset val="129"/>
      </rPr>
      <t>(Hiphop Dance basic)</t>
    </r>
    <phoneticPr fontId="7" type="noConversion"/>
  </si>
  <si>
    <r>
      <t xml:space="preserve">즉흥안무기초
</t>
    </r>
    <r>
      <rPr>
        <sz val="9"/>
        <color rgb="FF0000FF"/>
        <rFont val="맑은 고딕"/>
        <family val="3"/>
        <charset val="129"/>
      </rPr>
      <t>(Improvised dance)</t>
    </r>
    <phoneticPr fontId="7" type="noConversion"/>
  </si>
  <si>
    <r>
      <t xml:space="preserve">댄스퍼포먼스기초
</t>
    </r>
    <r>
      <rPr>
        <sz val="9"/>
        <color rgb="FF0000FF"/>
        <rFont val="맑은 고딕"/>
        <family val="3"/>
        <charset val="129"/>
      </rPr>
      <t>(Dance Performance basic)</t>
    </r>
    <phoneticPr fontId="7" type="noConversion"/>
  </si>
  <si>
    <r>
      <t xml:space="preserve">방송안무실습
</t>
    </r>
    <r>
      <rPr>
        <sz val="9"/>
        <color rgb="FF0000FF"/>
        <rFont val="맑은 고딕"/>
        <family val="3"/>
        <charset val="129"/>
        <scheme val="major"/>
      </rPr>
      <t>(Broadcasting Choreography practice)</t>
    </r>
    <phoneticPr fontId="7" type="noConversion"/>
  </si>
  <si>
    <r>
      <t xml:space="preserve">힙합댄스실습
</t>
    </r>
    <r>
      <rPr>
        <sz val="9"/>
        <color rgb="FF0000FF"/>
        <rFont val="맑은 고딕"/>
        <family val="3"/>
        <charset val="129"/>
        <scheme val="major"/>
      </rPr>
      <t>(Hiphop Dance practice)</t>
    </r>
    <phoneticPr fontId="7" type="noConversion"/>
  </si>
  <si>
    <r>
      <t xml:space="preserve">댄스퍼포먼스실습(대체과목)
</t>
    </r>
    <r>
      <rPr>
        <sz val="9"/>
        <color rgb="FF0000FF"/>
        <rFont val="맑은 고딕"/>
        <family val="3"/>
        <charset val="129"/>
        <scheme val="major"/>
      </rPr>
      <t>(Dance Performance Training)</t>
    </r>
    <phoneticPr fontId="7" type="noConversion"/>
  </si>
  <si>
    <r>
      <t xml:space="preserve">즉흥안무실습
</t>
    </r>
    <r>
      <rPr>
        <sz val="9"/>
        <color rgb="FF0000FF"/>
        <rFont val="맑은 고딕"/>
        <family val="3"/>
        <charset val="129"/>
        <scheme val="major"/>
      </rPr>
      <t>(Improvised dance practice)</t>
    </r>
    <phoneticPr fontId="7" type="noConversion"/>
  </si>
  <si>
    <r>
      <t xml:space="preserve">창작댄스기초 </t>
    </r>
    <r>
      <rPr>
        <sz val="9"/>
        <color rgb="FF0000FF"/>
        <rFont val="맑은 고딕"/>
        <family val="3"/>
        <charset val="129"/>
      </rPr>
      <t>(Basic Creative dance)</t>
    </r>
    <phoneticPr fontId="7" type="noConversion"/>
  </si>
  <si>
    <r>
      <t xml:space="preserve">레파토리기초 </t>
    </r>
    <r>
      <rPr>
        <sz val="9"/>
        <color rgb="FF0000FF"/>
        <rFont val="맑은 고딕"/>
        <family val="3"/>
        <charset val="129"/>
      </rPr>
      <t>(Repertory)</t>
    </r>
    <phoneticPr fontId="7" type="noConversion"/>
  </si>
  <si>
    <r>
      <t xml:space="preserve">스트릿댄스기초 </t>
    </r>
    <r>
      <rPr>
        <sz val="9"/>
        <color rgb="FF0000FF"/>
        <rFont val="맑은 고딕"/>
        <family val="3"/>
        <charset val="129"/>
      </rPr>
      <t>(Street Dance basic)</t>
    </r>
    <phoneticPr fontId="7" type="noConversion"/>
  </si>
  <si>
    <r>
      <t xml:space="preserve">리듬트레이닝기초 </t>
    </r>
    <r>
      <rPr>
        <sz val="9"/>
        <color rgb="FF0000FF"/>
        <rFont val="맑은 고딕"/>
        <family val="3"/>
        <charset val="129"/>
      </rPr>
      <t>(Rhythm Training)</t>
    </r>
    <phoneticPr fontId="7" type="noConversion"/>
  </si>
  <si>
    <r>
      <t xml:space="preserve">　음악편집 </t>
    </r>
    <r>
      <rPr>
        <sz val="9"/>
        <color rgb="FF0000FF"/>
        <rFont val="맑은 고딕"/>
        <family val="3"/>
        <charset val="129"/>
      </rPr>
      <t>(Music editing)</t>
    </r>
    <phoneticPr fontId="7" type="noConversion"/>
  </si>
  <si>
    <r>
      <t xml:space="preserve">기초댄스실습 </t>
    </r>
    <r>
      <rPr>
        <sz val="9"/>
        <color rgb="FF0000FF"/>
        <rFont val="맑은 고딕"/>
        <family val="3"/>
        <charset val="129"/>
      </rPr>
      <t>(Basic Dance)</t>
    </r>
    <phoneticPr fontId="7" type="noConversion"/>
  </si>
  <si>
    <r>
      <t xml:space="preserve">리듬트레이닝실습 </t>
    </r>
    <r>
      <rPr>
        <sz val="9"/>
        <color rgb="FF0000FF"/>
        <rFont val="맑은 고딕"/>
        <family val="3"/>
        <charset val="129"/>
      </rPr>
      <t>(Rhythm Training)</t>
    </r>
    <phoneticPr fontId="7" type="noConversion"/>
  </si>
  <si>
    <r>
      <t xml:space="preserve">영상편집 </t>
    </r>
    <r>
      <rPr>
        <sz val="9"/>
        <color rgb="FF0000FF"/>
        <rFont val="맑은 고딕"/>
        <family val="3"/>
        <charset val="129"/>
      </rPr>
      <t>(Video editing)</t>
    </r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</si>
  <si>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</si>
  <si>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r>
      <t xml:space="preserve">리듬트레이닝실습
</t>
    </r>
    <r>
      <rPr>
        <sz val="11"/>
        <color rgb="FF0000FF"/>
        <rFont val="맑은 고딕"/>
        <family val="3"/>
        <charset val="129"/>
        <scheme val="major"/>
      </rPr>
      <t>(Rhythm Training)</t>
    </r>
    <phoneticPr fontId="7" type="noConversion"/>
  </si>
  <si>
    <t>실용무용지도법</t>
    <phoneticPr fontId="7" type="noConversion"/>
  </si>
  <si>
    <t>댄스전공기초</t>
    <phoneticPr fontId="7" type="noConversion"/>
  </si>
  <si>
    <t>댄스전공기본</t>
    <phoneticPr fontId="7" type="noConversion"/>
  </si>
  <si>
    <t>방송댄스기초
(Broadcasting Dance basic)</t>
    <phoneticPr fontId="7" type="noConversion"/>
  </si>
  <si>
    <t>댄스전공응용</t>
    <phoneticPr fontId="7" type="noConversion"/>
  </si>
  <si>
    <t>현장실습</t>
    <phoneticPr fontId="7" type="noConversion"/>
  </si>
  <si>
    <t>현장실습 대체과목
시수변경</t>
    <phoneticPr fontId="7" type="noConversion"/>
  </si>
  <si>
    <t>필수</t>
    <phoneticPr fontId="7" type="noConversion"/>
  </si>
  <si>
    <t>전공 
·
현장
중심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</si>
</sst>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7.5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7.5"/>
      <color rgb="FF000000"/>
      <name val="굴림"/>
      <family val="3"/>
      <charset val="129"/>
    </font>
    <font>
      <sz val="9"/>
      <color indexed="8"/>
      <name val="맑은 고딕"/>
      <family val="3"/>
      <charset val="129"/>
    </font>
    <font>
      <sz val="9"/>
      <color rgb="FF00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CC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9"/>
      <color rgb="FFFF0000"/>
      <name val="굴림체"/>
      <family val="3"/>
      <charset val="129"/>
    </font>
    <font>
      <sz val="9"/>
      <color rgb="FF0000FF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rgb="FF0000FF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rgb="FF000000"/>
      </top>
      <bottom style="dashed">
        <color indexed="64"/>
      </bottom>
      <diagonal/>
    </border>
    <border>
      <left/>
      <right style="dashed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ashed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rgb="FF000000"/>
      </bottom>
      <diagonal/>
    </border>
    <border>
      <left/>
      <right style="dashed">
        <color indexed="64"/>
      </right>
      <top style="dashed">
        <color indexed="64"/>
      </top>
      <bottom style="thin">
        <color rgb="FF000000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3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2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16" fillId="6" borderId="15" xfId="5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39" xfId="6" applyFont="1" applyFill="1" applyBorder="1" applyAlignment="1">
      <alignment horizontal="center" vertical="center" wrapText="1"/>
    </xf>
    <xf numFmtId="0" fontId="23" fillId="0" borderId="20" xfId="6" applyFont="1" applyFill="1" applyBorder="1" applyAlignment="1">
      <alignment horizontal="center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21" fillId="0" borderId="5" xfId="6" quotePrefix="1" applyFont="1" applyFill="1" applyBorder="1" applyAlignment="1">
      <alignment horizontal="center" vertical="center" shrinkToFit="1"/>
    </xf>
    <xf numFmtId="0" fontId="21" fillId="0" borderId="25" xfId="6" quotePrefix="1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5" fillId="2" borderId="10" xfId="4" applyFont="1" applyFill="1" applyBorder="1">
      <alignment vertical="center"/>
    </xf>
    <xf numFmtId="0" fontId="27" fillId="6" borderId="10" xfId="4" applyFont="1" applyFill="1" applyBorder="1">
      <alignment vertical="center"/>
    </xf>
    <xf numFmtId="0" fontId="14" fillId="2" borderId="10" xfId="4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2" fillId="2" borderId="17" xfId="4" applyFont="1" applyFill="1" applyBorder="1" applyAlignment="1">
      <alignment horizontal="center" vertical="center"/>
    </xf>
    <xf numFmtId="0" fontId="32" fillId="2" borderId="5" xfId="4" applyFont="1" applyFill="1" applyBorder="1" applyAlignment="1">
      <alignment horizontal="center" vertical="center"/>
    </xf>
    <xf numFmtId="0" fontId="16" fillId="6" borderId="25" xfId="4" applyFont="1" applyFill="1" applyBorder="1" applyAlignment="1">
      <alignment horizontal="center" vertical="center"/>
    </xf>
    <xf numFmtId="0" fontId="14" fillId="2" borderId="24" xfId="4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22" fillId="0" borderId="30" xfId="6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21" fillId="0" borderId="58" xfId="6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shrinkToFit="1"/>
    </xf>
    <xf numFmtId="0" fontId="14" fillId="2" borderId="5" xfId="4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/>
    </xf>
    <xf numFmtId="0" fontId="14" fillId="6" borderId="25" xfId="4" applyFont="1" applyFill="1" applyBorder="1" applyAlignment="1">
      <alignment horizontal="center" vertical="center"/>
    </xf>
    <xf numFmtId="0" fontId="16" fillId="6" borderId="5" xfId="4" applyFont="1" applyFill="1" applyBorder="1" applyAlignment="1">
      <alignment horizontal="center" vertical="center"/>
    </xf>
    <xf numFmtId="0" fontId="14" fillId="0" borderId="10" xfId="4" applyFont="1" applyBorder="1" applyAlignment="1">
      <alignment horizontal="center" vertical="center" shrinkToFit="1"/>
    </xf>
    <xf numFmtId="0" fontId="14" fillId="0" borderId="10" xfId="5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shrinkToFit="1"/>
    </xf>
    <xf numFmtId="0" fontId="18" fillId="0" borderId="17" xfId="0" applyFont="1" applyFill="1" applyBorder="1" applyAlignment="1">
      <alignment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left" vertical="center" wrapText="1"/>
    </xf>
    <xf numFmtId="0" fontId="42" fillId="3" borderId="25" xfId="0" applyFont="1" applyFill="1" applyBorder="1" applyAlignment="1">
      <alignment horizontal="left" vertical="center" wrapText="1"/>
    </xf>
    <xf numFmtId="0" fontId="44" fillId="2" borderId="13" xfId="0" applyFont="1" applyFill="1" applyBorder="1" applyAlignment="1">
      <alignment vertical="center" wrapText="1"/>
    </xf>
    <xf numFmtId="0" fontId="45" fillId="0" borderId="40" xfId="0" applyFont="1" applyBorder="1" applyAlignment="1">
      <alignment horizontal="left" vertical="center" wrapText="1"/>
    </xf>
    <xf numFmtId="0" fontId="44" fillId="2" borderId="5" xfId="0" applyFont="1" applyFill="1" applyBorder="1" applyAlignment="1">
      <alignment vertical="center" wrapText="1"/>
    </xf>
    <xf numFmtId="0" fontId="47" fillId="0" borderId="40" xfId="0" applyFont="1" applyBorder="1" applyAlignment="1">
      <alignment horizontal="left" vertical="center" wrapText="1"/>
    </xf>
    <xf numFmtId="0" fontId="46" fillId="0" borderId="40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left" vertical="center" wrapText="1"/>
    </xf>
    <xf numFmtId="0" fontId="40" fillId="2" borderId="5" xfId="0" applyFont="1" applyFill="1" applyBorder="1" applyAlignment="1">
      <alignment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3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9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4" fillId="0" borderId="28" xfId="4" applyFont="1" applyBorder="1" applyAlignment="1">
      <alignment horizontal="center" vertical="center" wrapText="1"/>
    </xf>
    <xf numFmtId="0" fontId="14" fillId="0" borderId="28" xfId="4" applyFont="1" applyBorder="1" applyAlignment="1">
      <alignment horizontal="center" vertical="center" shrinkToFit="1"/>
    </xf>
    <xf numFmtId="0" fontId="14" fillId="0" borderId="18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38" fillId="0" borderId="9" xfId="4" applyFont="1" applyBorder="1" applyAlignment="1">
      <alignment horizontal="center" vertical="center" shrinkToFit="1"/>
    </xf>
    <xf numFmtId="0" fontId="38" fillId="0" borderId="26" xfId="4" applyFont="1" applyBorder="1" applyAlignment="1">
      <alignment horizontal="center" vertical="center" shrinkToFit="1"/>
    </xf>
    <xf numFmtId="0" fontId="38" fillId="0" borderId="7" xfId="4" applyFont="1" applyBorder="1" applyAlignment="1">
      <alignment horizontal="center" vertical="center" shrinkToFit="1"/>
    </xf>
    <xf numFmtId="0" fontId="52" fillId="0" borderId="5" xfId="10" applyFont="1" applyFill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2" borderId="9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4" fillId="0" borderId="25" xfId="4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 wrapText="1"/>
    </xf>
    <xf numFmtId="0" fontId="14" fillId="0" borderId="17" xfId="4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4" fillId="6" borderId="43" xfId="4" applyFont="1" applyFill="1" applyBorder="1" applyAlignment="1">
      <alignment horizontal="center" vertical="center"/>
    </xf>
    <xf numFmtId="0" fontId="14" fillId="6" borderId="8" xfId="4" applyFont="1" applyFill="1" applyBorder="1" applyAlignment="1">
      <alignment horizontal="center" vertical="center"/>
    </xf>
    <xf numFmtId="0" fontId="14" fillId="6" borderId="60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4" fillId="6" borderId="26" xfId="4" applyFont="1" applyFill="1" applyBorder="1" applyAlignment="1">
      <alignment horizontal="center" vertical="center"/>
    </xf>
    <xf numFmtId="0" fontId="14" fillId="6" borderId="7" xfId="4" applyFont="1" applyFill="1" applyBorder="1" applyAlignment="1">
      <alignment horizontal="center" vertical="center"/>
    </xf>
    <xf numFmtId="0" fontId="14" fillId="6" borderId="25" xfId="4" applyFont="1" applyFill="1" applyBorder="1" applyAlignment="1">
      <alignment horizontal="center" vertical="center"/>
    </xf>
    <xf numFmtId="0" fontId="14" fillId="6" borderId="49" xfId="4" applyFont="1" applyFill="1" applyBorder="1" applyAlignment="1">
      <alignment horizontal="center" vertical="center"/>
    </xf>
    <xf numFmtId="0" fontId="14" fillId="6" borderId="42" xfId="4" applyFont="1" applyFill="1" applyBorder="1" applyAlignment="1">
      <alignment horizontal="center" vertical="center"/>
    </xf>
    <xf numFmtId="0" fontId="14" fillId="6" borderId="16" xfId="4" applyFont="1" applyFill="1" applyBorder="1" applyAlignment="1">
      <alignment horizontal="center" vertical="center"/>
    </xf>
    <xf numFmtId="0" fontId="14" fillId="6" borderId="59" xfId="4" applyFont="1" applyFill="1" applyBorder="1" applyAlignment="1">
      <alignment horizontal="center" vertical="center"/>
    </xf>
    <xf numFmtId="0" fontId="14" fillId="6" borderId="36" xfId="4" applyFont="1" applyFill="1" applyBorder="1" applyAlignment="1">
      <alignment horizontal="center" vertical="center"/>
    </xf>
    <xf numFmtId="0" fontId="14" fillId="6" borderId="24" xfId="4" applyFont="1" applyFill="1" applyBorder="1" applyAlignment="1">
      <alignment horizontal="center" vertical="center"/>
    </xf>
    <xf numFmtId="0" fontId="14" fillId="6" borderId="36" xfId="4" applyFont="1" applyFill="1" applyBorder="1" applyAlignment="1">
      <alignment horizontal="center" vertical="center" wrapText="1"/>
    </xf>
    <xf numFmtId="0" fontId="14" fillId="6" borderId="24" xfId="4" applyFont="1" applyFill="1" applyBorder="1" applyAlignment="1">
      <alignment horizontal="center" vertical="center" wrapText="1"/>
    </xf>
    <xf numFmtId="0" fontId="14" fillId="6" borderId="49" xfId="4" applyFont="1" applyFill="1" applyBorder="1" applyAlignment="1">
      <alignment horizontal="center" vertical="center" wrapText="1"/>
    </xf>
    <xf numFmtId="0" fontId="14" fillId="6" borderId="37" xfId="4" applyFont="1" applyFill="1" applyBorder="1" applyAlignment="1">
      <alignment horizontal="center" vertical="center"/>
    </xf>
    <xf numFmtId="0" fontId="14" fillId="6" borderId="47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0" borderId="42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  <xf numFmtId="0" fontId="14" fillId="0" borderId="47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6" fillId="6" borderId="9" xfId="4" applyFont="1" applyFill="1" applyBorder="1" applyAlignment="1">
      <alignment horizontal="center" vertical="center"/>
    </xf>
    <xf numFmtId="0" fontId="16" fillId="6" borderId="26" xfId="4" applyFont="1" applyFill="1" applyBorder="1" applyAlignment="1">
      <alignment horizontal="center" vertical="center"/>
    </xf>
    <xf numFmtId="0" fontId="16" fillId="6" borderId="7" xfId="4" applyFont="1" applyFill="1" applyBorder="1" applyAlignment="1">
      <alignment horizontal="center" vertical="center"/>
    </xf>
    <xf numFmtId="0" fontId="14" fillId="0" borderId="36" xfId="4" applyFont="1" applyBorder="1" applyAlignment="1">
      <alignment horizontal="center" vertical="center" wrapText="1"/>
    </xf>
    <xf numFmtId="0" fontId="14" fillId="0" borderId="43" xfId="4" applyFont="1" applyBorder="1" applyAlignment="1">
      <alignment horizontal="center" vertical="center"/>
    </xf>
    <xf numFmtId="0" fontId="50" fillId="0" borderId="5" xfId="10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50" fillId="0" borderId="9" xfId="10" applyFont="1" applyFill="1" applyBorder="1" applyAlignment="1">
      <alignment horizontal="center" vertical="center" wrapText="1"/>
    </xf>
    <xf numFmtId="0" fontId="50" fillId="0" borderId="26" xfId="10" applyFont="1" applyFill="1" applyBorder="1" applyAlignment="1">
      <alignment horizontal="center" vertical="center" wrapText="1"/>
    </xf>
    <xf numFmtId="0" fontId="50" fillId="0" borderId="7" xfId="1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4" fillId="0" borderId="32" xfId="5" applyFont="1" applyBorder="1" applyAlignment="1">
      <alignment horizontal="center" vertical="center" wrapText="1"/>
    </xf>
    <xf numFmtId="0" fontId="14" fillId="0" borderId="27" xfId="5" applyFont="1" applyBorder="1" applyAlignment="1">
      <alignment horizontal="center" vertical="center" wrapText="1"/>
    </xf>
    <xf numFmtId="0" fontId="14" fillId="0" borderId="33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/>
    </xf>
    <xf numFmtId="0" fontId="14" fillId="0" borderId="26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6" fillId="6" borderId="32" xfId="5" applyFont="1" applyFill="1" applyBorder="1" applyAlignment="1">
      <alignment horizontal="center" vertical="center" wrapText="1"/>
    </xf>
    <xf numFmtId="0" fontId="16" fillId="6" borderId="27" xfId="5" applyFont="1" applyFill="1" applyBorder="1" applyAlignment="1">
      <alignment horizontal="center" vertical="center" wrapText="1"/>
    </xf>
    <xf numFmtId="0" fontId="16" fillId="6" borderId="22" xfId="5" applyFont="1" applyFill="1" applyBorder="1" applyAlignment="1">
      <alignment horizontal="center" vertical="center" wrapText="1"/>
    </xf>
    <xf numFmtId="0" fontId="16" fillId="6" borderId="23" xfId="5" applyFont="1" applyFill="1" applyBorder="1" applyAlignment="1">
      <alignment horizontal="center" vertical="center" wrapText="1"/>
    </xf>
    <xf numFmtId="0" fontId="16" fillId="6" borderId="9" xfId="5" applyFont="1" applyFill="1" applyBorder="1" applyAlignment="1">
      <alignment horizontal="center" vertical="center"/>
    </xf>
    <xf numFmtId="0" fontId="16" fillId="6" borderId="26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16" fillId="6" borderId="14" xfId="5" applyFont="1" applyFill="1" applyBorder="1" applyAlignment="1">
      <alignment horizontal="center" vertical="center"/>
    </xf>
    <xf numFmtId="0" fontId="16" fillId="6" borderId="34" xfId="5" applyFont="1" applyFill="1" applyBorder="1" applyAlignment="1">
      <alignment horizontal="center" vertical="center"/>
    </xf>
    <xf numFmtId="0" fontId="16" fillId="6" borderId="12" xfId="5" applyFont="1" applyFill="1" applyBorder="1" applyAlignment="1">
      <alignment horizontal="center" vertical="center"/>
    </xf>
    <xf numFmtId="0" fontId="16" fillId="6" borderId="31" xfId="4" applyFont="1" applyFill="1" applyBorder="1" applyAlignment="1">
      <alignment horizontal="center" vertical="center"/>
    </xf>
    <xf numFmtId="0" fontId="14" fillId="0" borderId="31" xfId="5" applyFont="1" applyBorder="1" applyAlignment="1">
      <alignment horizontal="center" vertical="center"/>
    </xf>
    <xf numFmtId="0" fontId="14" fillId="0" borderId="30" xfId="5" applyFont="1" applyBorder="1" applyAlignment="1">
      <alignment horizontal="center" vertical="center"/>
    </xf>
    <xf numFmtId="0" fontId="14" fillId="0" borderId="32" xfId="5" applyFont="1" applyBorder="1" applyAlignment="1">
      <alignment horizontal="center" vertical="center"/>
    </xf>
    <xf numFmtId="0" fontId="14" fillId="0" borderId="27" xfId="5" applyFont="1" applyBorder="1" applyAlignment="1">
      <alignment horizontal="center" vertical="center"/>
    </xf>
    <xf numFmtId="0" fontId="14" fillId="0" borderId="33" xfId="5" applyFont="1" applyBorder="1" applyAlignment="1">
      <alignment horizontal="center" vertical="center"/>
    </xf>
    <xf numFmtId="0" fontId="14" fillId="0" borderId="19" xfId="5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wrapText="1"/>
    </xf>
    <xf numFmtId="0" fontId="16" fillId="6" borderId="9" xfId="5" applyFont="1" applyFill="1" applyBorder="1" applyAlignment="1">
      <alignment horizontal="center" vertical="center" wrapText="1"/>
    </xf>
    <xf numFmtId="0" fontId="16" fillId="6" borderId="7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2" fillId="0" borderId="21" xfId="2" applyFont="1" applyFill="1" applyBorder="1" applyAlignment="1">
      <alignment horizontal="left" vertical="center"/>
    </xf>
    <xf numFmtId="0" fontId="15" fillId="0" borderId="28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 wrapText="1"/>
    </xf>
    <xf numFmtId="0" fontId="14" fillId="0" borderId="27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61" xfId="4" applyFont="1" applyBorder="1" applyAlignment="1">
      <alignment horizontal="center" vertical="center"/>
    </xf>
    <xf numFmtId="0" fontId="14" fillId="2" borderId="38" xfId="4" applyFont="1" applyFill="1" applyBorder="1" applyAlignment="1">
      <alignment horizontal="center" vertical="center"/>
    </xf>
    <xf numFmtId="0" fontId="14" fillId="2" borderId="62" xfId="4" applyFont="1" applyFill="1" applyBorder="1" applyAlignment="1">
      <alignment horizontal="center" vertical="center"/>
    </xf>
    <xf numFmtId="0" fontId="14" fillId="2" borderId="39" xfId="4" applyFont="1" applyFill="1" applyBorder="1" applyAlignment="1">
      <alignment horizontal="center" vertical="center"/>
    </xf>
    <xf numFmtId="0" fontId="14" fillId="2" borderId="63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51</xdr:row>
      <xdr:rowOff>133350</xdr:rowOff>
    </xdr:from>
    <xdr:to>
      <xdr:col>24</xdr:col>
      <xdr:colOff>133350</xdr:colOff>
      <xdr:row>122</xdr:row>
      <xdr:rowOff>19050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67825" y="10839450"/>
          <a:ext cx="7305675" cy="1605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view="pageBreakPreview" topLeftCell="A40" zoomScale="70" zoomScaleNormal="100" zoomScaleSheetLayoutView="70" workbookViewId="0">
      <selection activeCell="Q49" activeCellId="4" sqref="H12:H13 K14:K15 N16:N17 Q18 Q49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3.44140625" style="179" customWidth="1"/>
    <col min="5" max="5" width="6.3320312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93" t="s">
        <v>100</v>
      </c>
      <c r="B1" s="193"/>
      <c r="C1" s="193"/>
      <c r="D1" s="193"/>
      <c r="E1" s="193"/>
      <c r="F1" s="193"/>
      <c r="G1" s="193"/>
      <c r="H1" s="194" t="s">
        <v>101</v>
      </c>
      <c r="I1" s="194"/>
      <c r="J1" s="194"/>
      <c r="K1" s="194"/>
      <c r="L1" s="194"/>
      <c r="M1" s="194"/>
      <c r="N1" s="194"/>
      <c r="O1" s="194"/>
      <c r="P1" s="194"/>
      <c r="Q1" s="180" t="s">
        <v>50</v>
      </c>
      <c r="R1" s="180"/>
      <c r="S1" s="180"/>
      <c r="T1" s="180"/>
      <c r="U1" s="180"/>
      <c r="V1" s="180"/>
    </row>
    <row r="2" spans="1:22" ht="16.5" customHeight="1" x14ac:dyDescent="0.15">
      <c r="A2" s="183" t="s">
        <v>0</v>
      </c>
      <c r="B2" s="181"/>
      <c r="C2" s="181" t="s">
        <v>13</v>
      </c>
      <c r="D2" s="198" t="s">
        <v>142</v>
      </c>
      <c r="E2" s="195" t="s">
        <v>59</v>
      </c>
      <c r="F2" s="181" t="s">
        <v>57</v>
      </c>
      <c r="G2" s="181" t="s">
        <v>58</v>
      </c>
      <c r="H2" s="183" t="s">
        <v>1</v>
      </c>
      <c r="I2" s="181"/>
      <c r="J2" s="181"/>
      <c r="K2" s="181"/>
      <c r="L2" s="181"/>
      <c r="M2" s="184"/>
      <c r="N2" s="185" t="s">
        <v>2</v>
      </c>
      <c r="O2" s="186"/>
      <c r="P2" s="181"/>
      <c r="Q2" s="181"/>
      <c r="R2" s="181"/>
      <c r="S2" s="187"/>
      <c r="T2" s="183" t="s">
        <v>3</v>
      </c>
      <c r="U2" s="181"/>
      <c r="V2" s="184"/>
    </row>
    <row r="3" spans="1:22" ht="16.5" customHeight="1" x14ac:dyDescent="0.15">
      <c r="A3" s="188"/>
      <c r="B3" s="182"/>
      <c r="C3" s="182"/>
      <c r="D3" s="199"/>
      <c r="E3" s="196"/>
      <c r="F3" s="182"/>
      <c r="G3" s="182"/>
      <c r="H3" s="188" t="s">
        <v>4</v>
      </c>
      <c r="I3" s="182"/>
      <c r="J3" s="182"/>
      <c r="K3" s="182" t="s">
        <v>5</v>
      </c>
      <c r="L3" s="182"/>
      <c r="M3" s="189"/>
      <c r="N3" s="190" t="s">
        <v>4</v>
      </c>
      <c r="O3" s="191"/>
      <c r="P3" s="182"/>
      <c r="Q3" s="182" t="s">
        <v>5</v>
      </c>
      <c r="R3" s="182"/>
      <c r="S3" s="192"/>
      <c r="T3" s="188"/>
      <c r="U3" s="182"/>
      <c r="V3" s="189"/>
    </row>
    <row r="4" spans="1:22" ht="16.5" customHeight="1" x14ac:dyDescent="0.15">
      <c r="A4" s="188"/>
      <c r="B4" s="182"/>
      <c r="C4" s="182"/>
      <c r="D4" s="199"/>
      <c r="E4" s="197"/>
      <c r="F4" s="182"/>
      <c r="G4" s="182"/>
      <c r="H4" s="54" t="s">
        <v>6</v>
      </c>
      <c r="I4" s="51" t="s">
        <v>7</v>
      </c>
      <c r="J4" s="51" t="s">
        <v>8</v>
      </c>
      <c r="K4" s="51" t="s">
        <v>6</v>
      </c>
      <c r="L4" s="51" t="s">
        <v>7</v>
      </c>
      <c r="M4" s="53" t="s">
        <v>8</v>
      </c>
      <c r="N4" s="49" t="s">
        <v>6</v>
      </c>
      <c r="O4" s="10" t="s">
        <v>7</v>
      </c>
      <c r="P4" s="10" t="s">
        <v>8</v>
      </c>
      <c r="Q4" s="10" t="s">
        <v>6</v>
      </c>
      <c r="R4" s="10" t="s">
        <v>7</v>
      </c>
      <c r="S4" s="64" t="s">
        <v>8</v>
      </c>
      <c r="T4" s="54" t="s">
        <v>6</v>
      </c>
      <c r="U4" s="51" t="s">
        <v>7</v>
      </c>
      <c r="V4" s="53" t="s">
        <v>8</v>
      </c>
    </row>
    <row r="5" spans="1:22" ht="33.75" customHeight="1" x14ac:dyDescent="0.15">
      <c r="A5" s="201" t="s">
        <v>43</v>
      </c>
      <c r="B5" s="123" t="s">
        <v>30</v>
      </c>
      <c r="C5" s="11"/>
      <c r="D5" s="168" t="s">
        <v>165</v>
      </c>
      <c r="E5" s="75" t="s">
        <v>60</v>
      </c>
      <c r="F5" s="13" t="s">
        <v>63</v>
      </c>
      <c r="G5" s="14" t="s">
        <v>63</v>
      </c>
      <c r="H5" s="15">
        <v>2</v>
      </c>
      <c r="I5" s="14">
        <v>1</v>
      </c>
      <c r="J5" s="14">
        <v>1</v>
      </c>
      <c r="K5" s="14"/>
      <c r="L5" s="14"/>
      <c r="M5" s="20"/>
      <c r="N5" s="18"/>
      <c r="O5" s="14"/>
      <c r="P5" s="14"/>
      <c r="Q5" s="16"/>
      <c r="R5" s="17"/>
      <c r="S5" s="65"/>
      <c r="T5" s="55">
        <f>SUM(H5,K5,N5,Q5)</f>
        <v>2</v>
      </c>
      <c r="U5" s="56">
        <f>SUM(I5,L5,O5,R5)</f>
        <v>1</v>
      </c>
      <c r="V5" s="19">
        <f>SUM(J5,M5,P5,S5)</f>
        <v>1</v>
      </c>
    </row>
    <row r="6" spans="1:22" ht="30.75" customHeight="1" x14ac:dyDescent="0.15">
      <c r="A6" s="201"/>
      <c r="B6" s="205" t="s">
        <v>12</v>
      </c>
      <c r="C6" s="12"/>
      <c r="D6" s="168" t="s">
        <v>166</v>
      </c>
      <c r="E6" s="75" t="s">
        <v>60</v>
      </c>
      <c r="F6" s="13" t="s">
        <v>63</v>
      </c>
      <c r="G6" s="14" t="s">
        <v>63</v>
      </c>
      <c r="H6" s="15">
        <v>2</v>
      </c>
      <c r="I6" s="14">
        <v>1</v>
      </c>
      <c r="J6" s="14">
        <v>1</v>
      </c>
      <c r="K6" s="14"/>
      <c r="L6" s="14"/>
      <c r="M6" s="20"/>
      <c r="N6" s="18"/>
      <c r="O6" s="14"/>
      <c r="P6" s="14"/>
      <c r="Q6" s="14"/>
      <c r="R6" s="14"/>
      <c r="S6" s="66"/>
      <c r="T6" s="55">
        <f t="shared" ref="T6:T10" si="0">SUM(H6,K6,N6,Q6)</f>
        <v>2</v>
      </c>
      <c r="U6" s="56">
        <f t="shared" ref="U6:U10" si="1">SUM(I6,L6,O6,R6)</f>
        <v>1</v>
      </c>
      <c r="V6" s="19">
        <f t="shared" ref="V6:V10" si="2">SUM(J6,M6,P6,S6)</f>
        <v>1</v>
      </c>
    </row>
    <row r="7" spans="1:22" ht="24.75" customHeight="1" x14ac:dyDescent="0.15">
      <c r="A7" s="201"/>
      <c r="B7" s="206"/>
      <c r="C7" s="12"/>
      <c r="D7" s="168" t="s">
        <v>48</v>
      </c>
      <c r="E7" s="76" t="s">
        <v>60</v>
      </c>
      <c r="F7" s="13" t="s">
        <v>125</v>
      </c>
      <c r="G7" s="101" t="s">
        <v>47</v>
      </c>
      <c r="H7" s="15">
        <v>1</v>
      </c>
      <c r="I7" s="14">
        <v>1</v>
      </c>
      <c r="J7" s="14">
        <v>0</v>
      </c>
      <c r="K7" s="14"/>
      <c r="L7" s="14"/>
      <c r="M7" s="20"/>
      <c r="N7" s="18"/>
      <c r="O7" s="14"/>
      <c r="P7" s="14"/>
      <c r="Q7" s="14"/>
      <c r="R7" s="14"/>
      <c r="S7" s="67"/>
      <c r="T7" s="55">
        <f t="shared" si="0"/>
        <v>1</v>
      </c>
      <c r="U7" s="56">
        <f t="shared" si="1"/>
        <v>1</v>
      </c>
      <c r="V7" s="19">
        <f t="shared" si="2"/>
        <v>0</v>
      </c>
    </row>
    <row r="8" spans="1:22" ht="24.75" customHeight="1" x14ac:dyDescent="0.15">
      <c r="A8" s="201"/>
      <c r="B8" s="206"/>
      <c r="C8" s="12"/>
      <c r="D8" s="168" t="s">
        <v>49</v>
      </c>
      <c r="E8" s="76" t="s">
        <v>60</v>
      </c>
      <c r="F8" s="13" t="s">
        <v>125</v>
      </c>
      <c r="G8" s="101" t="s">
        <v>47</v>
      </c>
      <c r="H8" s="15"/>
      <c r="I8" s="14"/>
      <c r="J8" s="14"/>
      <c r="K8" s="14">
        <v>1</v>
      </c>
      <c r="L8" s="14">
        <v>1</v>
      </c>
      <c r="M8" s="20">
        <v>0</v>
      </c>
      <c r="N8" s="18"/>
      <c r="O8" s="14"/>
      <c r="P8" s="14"/>
      <c r="Q8" s="14"/>
      <c r="R8" s="14"/>
      <c r="S8" s="67"/>
      <c r="T8" s="55">
        <f t="shared" si="0"/>
        <v>1</v>
      </c>
      <c r="U8" s="56">
        <f t="shared" si="1"/>
        <v>1</v>
      </c>
      <c r="V8" s="19">
        <f t="shared" si="2"/>
        <v>0</v>
      </c>
    </row>
    <row r="9" spans="1:22" ht="35.25" customHeight="1" x14ac:dyDescent="0.15">
      <c r="A9" s="207"/>
      <c r="B9" s="206"/>
      <c r="C9" s="62"/>
      <c r="D9" s="169" t="s">
        <v>167</v>
      </c>
      <c r="E9" s="76" t="s">
        <v>60</v>
      </c>
      <c r="F9" s="13" t="s">
        <v>63</v>
      </c>
      <c r="G9" s="14" t="s">
        <v>63</v>
      </c>
      <c r="H9" s="59"/>
      <c r="I9" s="60"/>
      <c r="J9" s="60"/>
      <c r="K9" s="60">
        <v>2</v>
      </c>
      <c r="L9" s="60">
        <v>1</v>
      </c>
      <c r="M9" s="61">
        <v>1</v>
      </c>
      <c r="N9" s="63"/>
      <c r="O9" s="60"/>
      <c r="P9" s="60"/>
      <c r="Q9" s="60"/>
      <c r="R9" s="60"/>
      <c r="S9" s="68"/>
      <c r="T9" s="55">
        <f t="shared" si="0"/>
        <v>2</v>
      </c>
      <c r="U9" s="56">
        <f t="shared" si="1"/>
        <v>1</v>
      </c>
      <c r="V9" s="19">
        <f t="shared" si="2"/>
        <v>1</v>
      </c>
    </row>
    <row r="10" spans="1:22" ht="35.25" customHeight="1" x14ac:dyDescent="0.15">
      <c r="A10" s="207"/>
      <c r="B10" s="203"/>
      <c r="C10" s="62"/>
      <c r="D10" s="169" t="s">
        <v>143</v>
      </c>
      <c r="E10" s="76" t="s">
        <v>60</v>
      </c>
      <c r="F10" s="13" t="s">
        <v>63</v>
      </c>
      <c r="G10" s="14" t="s">
        <v>63</v>
      </c>
      <c r="H10" s="59"/>
      <c r="I10" s="60"/>
      <c r="J10" s="60"/>
      <c r="K10" s="60">
        <v>2</v>
      </c>
      <c r="L10" s="60">
        <v>1</v>
      </c>
      <c r="M10" s="61">
        <v>1</v>
      </c>
      <c r="N10" s="63"/>
      <c r="O10" s="60"/>
      <c r="P10" s="60"/>
      <c r="Q10" s="60"/>
      <c r="R10" s="60"/>
      <c r="S10" s="68"/>
      <c r="T10" s="88">
        <f t="shared" si="0"/>
        <v>2</v>
      </c>
      <c r="U10" s="89">
        <f t="shared" si="1"/>
        <v>1</v>
      </c>
      <c r="V10" s="19">
        <f t="shared" si="2"/>
        <v>1</v>
      </c>
    </row>
    <row r="11" spans="1:22" ht="16.5" customHeight="1" thickBot="1" x14ac:dyDescent="0.2">
      <c r="A11" s="208"/>
      <c r="B11" s="21" t="s">
        <v>44</v>
      </c>
      <c r="C11" s="22"/>
      <c r="D11" s="170"/>
      <c r="E11" s="22"/>
      <c r="F11" s="21"/>
      <c r="G11" s="21"/>
      <c r="H11" s="57">
        <f>SUM(H5:H9)</f>
        <v>5</v>
      </c>
      <c r="I11" s="58">
        <f>SUM(I5:I9)</f>
        <v>3</v>
      </c>
      <c r="J11" s="58">
        <f>SUM(J5:J9)</f>
        <v>2</v>
      </c>
      <c r="K11" s="58">
        <f>SUM(K8:K10)</f>
        <v>5</v>
      </c>
      <c r="L11" s="58">
        <f>SUM(L8:L10)</f>
        <v>3</v>
      </c>
      <c r="M11" s="24">
        <f>SUM(M8:M10)</f>
        <v>2</v>
      </c>
      <c r="N11" s="23">
        <f t="shared" ref="N11:V11" si="3">SUM(N5:N10)</f>
        <v>0</v>
      </c>
      <c r="O11" s="58">
        <f t="shared" si="3"/>
        <v>0</v>
      </c>
      <c r="P11" s="58">
        <f t="shared" si="3"/>
        <v>0</v>
      </c>
      <c r="Q11" s="58">
        <f t="shared" si="3"/>
        <v>0</v>
      </c>
      <c r="R11" s="58">
        <f t="shared" si="3"/>
        <v>0</v>
      </c>
      <c r="S11" s="69">
        <f t="shared" si="3"/>
        <v>0</v>
      </c>
      <c r="T11" s="57">
        <f>SUM(T5:T10)</f>
        <v>10</v>
      </c>
      <c r="U11" s="58">
        <f t="shared" si="3"/>
        <v>6</v>
      </c>
      <c r="V11" s="24">
        <f t="shared" si="3"/>
        <v>4</v>
      </c>
    </row>
    <row r="12" spans="1:22" ht="33" customHeight="1" x14ac:dyDescent="0.15">
      <c r="A12" s="212" t="s">
        <v>45</v>
      </c>
      <c r="B12" s="202" t="s">
        <v>9</v>
      </c>
      <c r="C12" s="25"/>
      <c r="D12" s="171" t="s">
        <v>144</v>
      </c>
      <c r="E12" s="75" t="s">
        <v>60</v>
      </c>
      <c r="F12" s="13" t="s">
        <v>63</v>
      </c>
      <c r="G12" s="25" t="s">
        <v>47</v>
      </c>
      <c r="H12" s="26">
        <v>3</v>
      </c>
      <c r="I12" s="27">
        <v>0</v>
      </c>
      <c r="J12" s="27">
        <v>3</v>
      </c>
      <c r="K12" s="27"/>
      <c r="L12" s="27"/>
      <c r="M12" s="29"/>
      <c r="N12" s="28"/>
      <c r="O12" s="27"/>
      <c r="P12" s="27"/>
      <c r="Q12" s="27"/>
      <c r="R12" s="27"/>
      <c r="S12" s="70"/>
      <c r="T12" s="106">
        <f>SUM(H12,K12,N12,Q12)</f>
        <v>3</v>
      </c>
      <c r="U12" s="99">
        <f>SUM(I12,L12,O12,R12,)</f>
        <v>0</v>
      </c>
      <c r="V12" s="107">
        <f>SUM(J12,M12,P12,S12)</f>
        <v>3</v>
      </c>
    </row>
    <row r="13" spans="1:22" ht="33" customHeight="1" x14ac:dyDescent="0.15">
      <c r="A13" s="200"/>
      <c r="B13" s="203"/>
      <c r="C13" s="101"/>
      <c r="D13" s="171" t="s">
        <v>204</v>
      </c>
      <c r="E13" s="75" t="s">
        <v>60</v>
      </c>
      <c r="F13" s="13" t="s">
        <v>63</v>
      </c>
      <c r="G13" s="101" t="s">
        <v>47</v>
      </c>
      <c r="H13" s="102">
        <v>1</v>
      </c>
      <c r="I13" s="39">
        <v>0</v>
      </c>
      <c r="J13" s="39">
        <v>1</v>
      </c>
      <c r="K13" s="39"/>
      <c r="L13" s="39"/>
      <c r="M13" s="103"/>
      <c r="N13" s="104"/>
      <c r="O13" s="39"/>
      <c r="P13" s="39"/>
      <c r="Q13" s="39"/>
      <c r="R13" s="39"/>
      <c r="S13" s="77"/>
      <c r="T13" s="108">
        <f t="shared" ref="T13:T14" si="4">SUM(H13,K13,N13,Q13)</f>
        <v>1</v>
      </c>
      <c r="U13" s="109">
        <f t="shared" ref="U13:U14" si="5">SUM(I13,L13,O13,R13,)</f>
        <v>0</v>
      </c>
      <c r="V13" s="110">
        <f t="shared" ref="V13:V14" si="6">SUM(J13,M13,P13,S13)</f>
        <v>1</v>
      </c>
    </row>
    <row r="14" spans="1:22" ht="33" customHeight="1" x14ac:dyDescent="0.15">
      <c r="A14" s="200"/>
      <c r="B14" s="203"/>
      <c r="C14" s="101"/>
      <c r="D14" s="171" t="s">
        <v>205</v>
      </c>
      <c r="E14" s="76" t="s">
        <v>60</v>
      </c>
      <c r="F14" s="13" t="s">
        <v>63</v>
      </c>
      <c r="G14" s="101" t="s">
        <v>47</v>
      </c>
      <c r="H14" s="102"/>
      <c r="I14" s="39"/>
      <c r="J14" s="39"/>
      <c r="K14" s="39">
        <v>1</v>
      </c>
      <c r="L14" s="39">
        <v>0</v>
      </c>
      <c r="M14" s="103">
        <v>1</v>
      </c>
      <c r="N14" s="104"/>
      <c r="O14" s="39"/>
      <c r="P14" s="39"/>
      <c r="Q14" s="39"/>
      <c r="R14" s="39"/>
      <c r="S14" s="77"/>
      <c r="T14" s="100">
        <f t="shared" si="4"/>
        <v>1</v>
      </c>
      <c r="U14" s="167">
        <f t="shared" si="5"/>
        <v>0</v>
      </c>
      <c r="V14" s="111">
        <f t="shared" si="6"/>
        <v>1</v>
      </c>
    </row>
    <row r="15" spans="1:22" ht="33" customHeight="1" x14ac:dyDescent="0.15">
      <c r="A15" s="200"/>
      <c r="B15" s="203"/>
      <c r="C15" s="101"/>
      <c r="D15" s="171" t="s">
        <v>145</v>
      </c>
      <c r="E15" s="76" t="s">
        <v>60</v>
      </c>
      <c r="F15" s="13" t="s">
        <v>63</v>
      </c>
      <c r="G15" s="101" t="s">
        <v>95</v>
      </c>
      <c r="H15" s="102"/>
      <c r="I15" s="39"/>
      <c r="J15" s="39"/>
      <c r="K15" s="39">
        <v>3</v>
      </c>
      <c r="L15" s="39">
        <v>0</v>
      </c>
      <c r="M15" s="103">
        <v>3</v>
      </c>
      <c r="N15" s="104"/>
      <c r="O15" s="39"/>
      <c r="P15" s="39"/>
      <c r="Q15" s="39"/>
      <c r="R15" s="39"/>
      <c r="S15" s="77"/>
      <c r="T15" s="108">
        <f t="shared" ref="T15:T18" si="7">SUM(H15,K15,N15,Q15)</f>
        <v>3</v>
      </c>
      <c r="U15" s="109">
        <f t="shared" ref="U15:U18" si="8">SUM(I15,L15,O15,R15,)</f>
        <v>0</v>
      </c>
      <c r="V15" s="110">
        <f t="shared" ref="V15:V18" si="9">SUM(J15,M15,P15,S15)</f>
        <v>3</v>
      </c>
    </row>
    <row r="16" spans="1:22" ht="33" customHeight="1" x14ac:dyDescent="0.15">
      <c r="A16" s="200"/>
      <c r="B16" s="203"/>
      <c r="C16" s="101"/>
      <c r="D16" s="171" t="s">
        <v>203</v>
      </c>
      <c r="E16" s="76" t="s">
        <v>60</v>
      </c>
      <c r="F16" s="13" t="s">
        <v>63</v>
      </c>
      <c r="G16" s="101" t="s">
        <v>95</v>
      </c>
      <c r="H16" s="102"/>
      <c r="I16" s="39"/>
      <c r="J16" s="39"/>
      <c r="K16" s="39"/>
      <c r="L16" s="39"/>
      <c r="M16" s="103"/>
      <c r="N16" s="104">
        <v>3</v>
      </c>
      <c r="O16" s="39">
        <v>1</v>
      </c>
      <c r="P16" s="39">
        <v>2</v>
      </c>
      <c r="Q16" s="39"/>
      <c r="R16" s="39"/>
      <c r="S16" s="77"/>
      <c r="T16" s="100">
        <f t="shared" si="7"/>
        <v>3</v>
      </c>
      <c r="U16" s="98">
        <f t="shared" si="8"/>
        <v>1</v>
      </c>
      <c r="V16" s="111">
        <f t="shared" si="9"/>
        <v>2</v>
      </c>
    </row>
    <row r="17" spans="1:22" ht="33" customHeight="1" x14ac:dyDescent="0.15">
      <c r="A17" s="201"/>
      <c r="B17" s="204"/>
      <c r="C17" s="11"/>
      <c r="D17" s="171" t="s">
        <v>71</v>
      </c>
      <c r="E17" s="76" t="s">
        <v>60</v>
      </c>
      <c r="F17" s="13" t="s">
        <v>63</v>
      </c>
      <c r="G17" s="101" t="s">
        <v>95</v>
      </c>
      <c r="H17" s="15"/>
      <c r="I17" s="14"/>
      <c r="J17" s="14"/>
      <c r="K17" s="14"/>
      <c r="L17" s="14"/>
      <c r="M17" s="20"/>
      <c r="N17" s="18">
        <v>1</v>
      </c>
      <c r="O17" s="14">
        <v>0</v>
      </c>
      <c r="P17" s="14">
        <v>1</v>
      </c>
      <c r="Q17" s="14"/>
      <c r="R17" s="14"/>
      <c r="S17" s="67"/>
      <c r="T17" s="108">
        <f t="shared" si="7"/>
        <v>1</v>
      </c>
      <c r="U17" s="109">
        <f t="shared" si="8"/>
        <v>0</v>
      </c>
      <c r="V17" s="110">
        <f t="shared" si="9"/>
        <v>1</v>
      </c>
    </row>
    <row r="18" spans="1:22" ht="33" customHeight="1" x14ac:dyDescent="0.15">
      <c r="A18" s="201"/>
      <c r="B18" s="204"/>
      <c r="C18" s="11"/>
      <c r="D18" s="171" t="s">
        <v>72</v>
      </c>
      <c r="E18" s="76" t="s">
        <v>60</v>
      </c>
      <c r="F18" s="13" t="s">
        <v>63</v>
      </c>
      <c r="G18" s="101" t="s">
        <v>95</v>
      </c>
      <c r="H18" s="15"/>
      <c r="I18" s="14"/>
      <c r="J18" s="14"/>
      <c r="K18" s="14"/>
      <c r="L18" s="14"/>
      <c r="M18" s="20"/>
      <c r="N18" s="18"/>
      <c r="O18" s="14"/>
      <c r="P18" s="14"/>
      <c r="Q18" s="14">
        <v>1</v>
      </c>
      <c r="R18" s="14">
        <v>0</v>
      </c>
      <c r="S18" s="67">
        <v>1</v>
      </c>
      <c r="T18" s="96">
        <f t="shared" si="7"/>
        <v>1</v>
      </c>
      <c r="U18" s="97">
        <f t="shared" si="8"/>
        <v>0</v>
      </c>
      <c r="V18" s="79">
        <f t="shared" si="9"/>
        <v>1</v>
      </c>
    </row>
    <row r="19" spans="1:22" ht="16.5" customHeight="1" x14ac:dyDescent="0.15">
      <c r="A19" s="201"/>
      <c r="B19" s="30" t="s">
        <v>44</v>
      </c>
      <c r="C19" s="30"/>
      <c r="D19" s="172"/>
      <c r="E19" s="30"/>
      <c r="F19" s="10"/>
      <c r="G19" s="10"/>
      <c r="H19" s="54">
        <f t="shared" ref="H19:V19" si="10">SUM(H12:H18)</f>
        <v>4</v>
      </c>
      <c r="I19" s="125">
        <f t="shared" si="10"/>
        <v>0</v>
      </c>
      <c r="J19" s="51">
        <f t="shared" si="10"/>
        <v>4</v>
      </c>
      <c r="K19" s="51">
        <f t="shared" si="10"/>
        <v>4</v>
      </c>
      <c r="L19" s="51">
        <f t="shared" si="10"/>
        <v>0</v>
      </c>
      <c r="M19" s="53">
        <f t="shared" si="10"/>
        <v>4</v>
      </c>
      <c r="N19" s="49">
        <f t="shared" si="10"/>
        <v>4</v>
      </c>
      <c r="O19" s="10">
        <f t="shared" si="10"/>
        <v>1</v>
      </c>
      <c r="P19" s="10">
        <f t="shared" si="10"/>
        <v>3</v>
      </c>
      <c r="Q19" s="10">
        <f t="shared" si="10"/>
        <v>1</v>
      </c>
      <c r="R19" s="10">
        <f t="shared" si="10"/>
        <v>0</v>
      </c>
      <c r="S19" s="64">
        <f t="shared" si="10"/>
        <v>1</v>
      </c>
      <c r="T19" s="54">
        <f>SUM(T12:T18)</f>
        <v>13</v>
      </c>
      <c r="U19" s="51">
        <f t="shared" si="10"/>
        <v>1</v>
      </c>
      <c r="V19" s="53">
        <f t="shared" si="10"/>
        <v>12</v>
      </c>
    </row>
    <row r="20" spans="1:22" ht="30.75" customHeight="1" x14ac:dyDescent="0.15">
      <c r="A20" s="201"/>
      <c r="B20" s="211" t="s">
        <v>10</v>
      </c>
      <c r="C20" s="12"/>
      <c r="D20" s="171" t="s">
        <v>146</v>
      </c>
      <c r="E20" s="76" t="s">
        <v>60</v>
      </c>
      <c r="F20" s="13" t="s">
        <v>63</v>
      </c>
      <c r="G20" s="20" t="s">
        <v>96</v>
      </c>
      <c r="H20" s="124">
        <v>2</v>
      </c>
      <c r="I20" s="127">
        <v>1</v>
      </c>
      <c r="J20" s="128">
        <v>2</v>
      </c>
      <c r="K20" s="124"/>
      <c r="L20" s="128"/>
      <c r="M20" s="130"/>
      <c r="N20" s="124"/>
      <c r="O20" s="128"/>
      <c r="P20" s="128"/>
      <c r="Q20" s="132"/>
      <c r="R20" s="128"/>
      <c r="S20" s="105"/>
      <c r="T20" s="55">
        <f>SUM(H20,K20,N20,Q20)</f>
        <v>2</v>
      </c>
      <c r="U20" s="56">
        <f>SUM(I20,L20,O20,R20)</f>
        <v>1</v>
      </c>
      <c r="V20" s="19">
        <f>SUM(J20,M20,P20,S20)</f>
        <v>2</v>
      </c>
    </row>
    <row r="21" spans="1:22" ht="30.75" customHeight="1" x14ac:dyDescent="0.15">
      <c r="A21" s="201"/>
      <c r="B21" s="211"/>
      <c r="C21" s="12"/>
      <c r="D21" s="171" t="s">
        <v>140</v>
      </c>
      <c r="E21" s="76" t="s">
        <v>60</v>
      </c>
      <c r="F21" s="13" t="s">
        <v>63</v>
      </c>
      <c r="G21" s="20" t="s">
        <v>96</v>
      </c>
      <c r="H21" s="124">
        <v>2</v>
      </c>
      <c r="I21" s="128">
        <v>1</v>
      </c>
      <c r="J21" s="128">
        <v>2</v>
      </c>
      <c r="K21" s="132"/>
      <c r="L21" s="132"/>
      <c r="M21" s="130"/>
      <c r="N21" s="133"/>
      <c r="O21" s="132"/>
      <c r="P21" s="128"/>
      <c r="Q21" s="132"/>
      <c r="R21" s="128"/>
      <c r="S21" s="105"/>
      <c r="T21" s="55">
        <f t="shared" ref="T21:T46" si="11">SUM(H21,K21,N21,Q21)</f>
        <v>2</v>
      </c>
      <c r="U21" s="56">
        <f t="shared" ref="U21:U46" si="12">SUM(I21,L21,O21,R21)</f>
        <v>1</v>
      </c>
      <c r="V21" s="19">
        <f t="shared" ref="V21:V46" si="13">SUM(J21,M21,P21,S21)</f>
        <v>2</v>
      </c>
    </row>
    <row r="22" spans="1:22" ht="30.75" customHeight="1" x14ac:dyDescent="0.15">
      <c r="A22" s="201"/>
      <c r="B22" s="211"/>
      <c r="C22" s="12"/>
      <c r="D22" s="171" t="s">
        <v>147</v>
      </c>
      <c r="E22" s="76" t="s">
        <v>60</v>
      </c>
      <c r="F22" s="13" t="s">
        <v>63</v>
      </c>
      <c r="G22" s="20" t="s">
        <v>96</v>
      </c>
      <c r="H22" s="124">
        <v>2</v>
      </c>
      <c r="I22" s="128">
        <v>1</v>
      </c>
      <c r="J22" s="128">
        <v>2</v>
      </c>
      <c r="K22" s="132"/>
      <c r="L22" s="132"/>
      <c r="M22" s="130"/>
      <c r="N22" s="133"/>
      <c r="O22" s="132"/>
      <c r="P22" s="128"/>
      <c r="Q22" s="132"/>
      <c r="R22" s="128"/>
      <c r="S22" s="105"/>
      <c r="T22" s="94">
        <f t="shared" si="11"/>
        <v>2</v>
      </c>
      <c r="U22" s="95">
        <f t="shared" si="12"/>
        <v>1</v>
      </c>
      <c r="V22" s="19">
        <f t="shared" si="13"/>
        <v>2</v>
      </c>
    </row>
    <row r="23" spans="1:22" ht="30.75" customHeight="1" x14ac:dyDescent="0.15">
      <c r="A23" s="201"/>
      <c r="B23" s="211"/>
      <c r="C23" s="12"/>
      <c r="D23" s="171" t="s">
        <v>155</v>
      </c>
      <c r="E23" s="76" t="s">
        <v>60</v>
      </c>
      <c r="F23" s="13" t="s">
        <v>63</v>
      </c>
      <c r="G23" s="20" t="s">
        <v>96</v>
      </c>
      <c r="H23" s="124">
        <v>2</v>
      </c>
      <c r="I23" s="128">
        <v>1</v>
      </c>
      <c r="J23" s="128">
        <v>2</v>
      </c>
      <c r="K23" s="132"/>
      <c r="L23" s="132"/>
      <c r="M23" s="130"/>
      <c r="N23" s="133"/>
      <c r="O23" s="132"/>
      <c r="P23" s="128"/>
      <c r="Q23" s="132"/>
      <c r="R23" s="128"/>
      <c r="S23" s="105"/>
      <c r="T23" s="94">
        <f t="shared" si="11"/>
        <v>2</v>
      </c>
      <c r="U23" s="95">
        <f t="shared" si="12"/>
        <v>1</v>
      </c>
      <c r="V23" s="19">
        <f t="shared" si="13"/>
        <v>2</v>
      </c>
    </row>
    <row r="24" spans="1:22" ht="30.75" customHeight="1" x14ac:dyDescent="0.15">
      <c r="A24" s="201"/>
      <c r="B24" s="211"/>
      <c r="C24" s="12"/>
      <c r="D24" s="171" t="s">
        <v>179</v>
      </c>
      <c r="E24" s="76" t="s">
        <v>60</v>
      </c>
      <c r="F24" s="13" t="s">
        <v>127</v>
      </c>
      <c r="G24" s="20" t="s">
        <v>129</v>
      </c>
      <c r="H24" s="124">
        <v>2</v>
      </c>
      <c r="I24" s="128">
        <v>1</v>
      </c>
      <c r="J24" s="128">
        <v>2</v>
      </c>
      <c r="K24" s="132"/>
      <c r="L24" s="132"/>
      <c r="M24" s="130"/>
      <c r="N24" s="133"/>
      <c r="O24" s="132"/>
      <c r="P24" s="128"/>
      <c r="Q24" s="132"/>
      <c r="R24" s="128"/>
      <c r="S24" s="105"/>
      <c r="T24" s="94">
        <f t="shared" si="11"/>
        <v>2</v>
      </c>
      <c r="U24" s="95">
        <f t="shared" si="12"/>
        <v>1</v>
      </c>
      <c r="V24" s="19">
        <f t="shared" si="13"/>
        <v>2</v>
      </c>
    </row>
    <row r="25" spans="1:22" ht="30.75" customHeight="1" x14ac:dyDescent="0.15">
      <c r="A25" s="201"/>
      <c r="B25" s="211"/>
      <c r="C25" s="12"/>
      <c r="D25" s="173" t="s">
        <v>161</v>
      </c>
      <c r="E25" s="76" t="s">
        <v>60</v>
      </c>
      <c r="F25" s="158" t="s">
        <v>128</v>
      </c>
      <c r="G25" s="159" t="s">
        <v>130</v>
      </c>
      <c r="H25" s="160">
        <v>1</v>
      </c>
      <c r="I25" s="154">
        <v>0</v>
      </c>
      <c r="J25" s="154">
        <v>2</v>
      </c>
      <c r="K25" s="132"/>
      <c r="L25" s="132"/>
      <c r="M25" s="130"/>
      <c r="N25" s="133"/>
      <c r="O25" s="132"/>
      <c r="P25" s="128"/>
      <c r="Q25" s="132"/>
      <c r="R25" s="128"/>
      <c r="S25" s="105"/>
      <c r="T25" s="149">
        <f t="shared" si="11"/>
        <v>1</v>
      </c>
      <c r="U25" s="150">
        <f t="shared" si="12"/>
        <v>0</v>
      </c>
      <c r="V25" s="19">
        <f t="shared" si="13"/>
        <v>2</v>
      </c>
    </row>
    <row r="26" spans="1:22" ht="30.75" customHeight="1" x14ac:dyDescent="0.15">
      <c r="A26" s="201"/>
      <c r="B26" s="211"/>
      <c r="C26" s="12"/>
      <c r="D26" s="171" t="s">
        <v>148</v>
      </c>
      <c r="E26" s="76" t="s">
        <v>60</v>
      </c>
      <c r="F26" s="13" t="s">
        <v>63</v>
      </c>
      <c r="G26" s="20" t="s">
        <v>96</v>
      </c>
      <c r="H26" s="124">
        <v>2</v>
      </c>
      <c r="I26" s="128">
        <v>0</v>
      </c>
      <c r="J26" s="128">
        <v>2</v>
      </c>
      <c r="K26" s="132"/>
      <c r="L26" s="132"/>
      <c r="M26" s="130"/>
      <c r="N26" s="133"/>
      <c r="O26" s="132"/>
      <c r="P26" s="128"/>
      <c r="Q26" s="132"/>
      <c r="R26" s="128"/>
      <c r="S26" s="105"/>
      <c r="T26" s="94">
        <f t="shared" si="11"/>
        <v>2</v>
      </c>
      <c r="U26" s="95">
        <f t="shared" si="12"/>
        <v>0</v>
      </c>
      <c r="V26" s="19">
        <f t="shared" si="13"/>
        <v>2</v>
      </c>
    </row>
    <row r="27" spans="1:22" ht="30.75" customHeight="1" x14ac:dyDescent="0.15">
      <c r="A27" s="201"/>
      <c r="B27" s="211"/>
      <c r="C27" s="12"/>
      <c r="D27" s="171" t="s">
        <v>202</v>
      </c>
      <c r="E27" s="76" t="s">
        <v>60</v>
      </c>
      <c r="F27" s="13" t="s">
        <v>63</v>
      </c>
      <c r="G27" s="20" t="s">
        <v>96</v>
      </c>
      <c r="H27" s="124"/>
      <c r="I27" s="128"/>
      <c r="J27" s="128"/>
      <c r="K27" s="132">
        <v>2</v>
      </c>
      <c r="L27" s="132">
        <v>1</v>
      </c>
      <c r="M27" s="130">
        <v>2</v>
      </c>
      <c r="N27" s="133"/>
      <c r="O27" s="132"/>
      <c r="P27" s="128"/>
      <c r="Q27" s="132"/>
      <c r="R27" s="128"/>
      <c r="S27" s="105"/>
      <c r="T27" s="94">
        <f t="shared" si="11"/>
        <v>2</v>
      </c>
      <c r="U27" s="95">
        <f t="shared" si="12"/>
        <v>1</v>
      </c>
      <c r="V27" s="19">
        <f t="shared" si="13"/>
        <v>2</v>
      </c>
    </row>
    <row r="28" spans="1:22" ht="30.75" customHeight="1" x14ac:dyDescent="0.15">
      <c r="A28" s="201"/>
      <c r="B28" s="211"/>
      <c r="C28" s="12"/>
      <c r="D28" s="171" t="s">
        <v>149</v>
      </c>
      <c r="E28" s="76" t="s">
        <v>60</v>
      </c>
      <c r="F28" s="13" t="s">
        <v>63</v>
      </c>
      <c r="G28" s="20" t="s">
        <v>96</v>
      </c>
      <c r="H28" s="124"/>
      <c r="I28" s="128"/>
      <c r="J28" s="128"/>
      <c r="K28" s="132">
        <v>2</v>
      </c>
      <c r="L28" s="132">
        <v>1</v>
      </c>
      <c r="M28" s="130">
        <v>2</v>
      </c>
      <c r="N28" s="133"/>
      <c r="O28" s="132"/>
      <c r="P28" s="128"/>
      <c r="Q28" s="132"/>
      <c r="R28" s="128"/>
      <c r="S28" s="105"/>
      <c r="T28" s="94">
        <f t="shared" si="11"/>
        <v>2</v>
      </c>
      <c r="U28" s="95">
        <f t="shared" si="12"/>
        <v>1</v>
      </c>
      <c r="V28" s="19">
        <f t="shared" si="13"/>
        <v>2</v>
      </c>
    </row>
    <row r="29" spans="1:22" ht="30.75" customHeight="1" x14ac:dyDescent="0.15">
      <c r="A29" s="201"/>
      <c r="B29" s="211"/>
      <c r="C29" s="12"/>
      <c r="D29" s="171" t="s">
        <v>184</v>
      </c>
      <c r="E29" s="76" t="s">
        <v>60</v>
      </c>
      <c r="F29" s="13" t="s">
        <v>63</v>
      </c>
      <c r="G29" s="20" t="s">
        <v>96</v>
      </c>
      <c r="H29" s="124"/>
      <c r="I29" s="128"/>
      <c r="J29" s="128"/>
      <c r="K29" s="132">
        <v>2</v>
      </c>
      <c r="L29" s="132">
        <v>1</v>
      </c>
      <c r="M29" s="130">
        <v>2</v>
      </c>
      <c r="N29" s="133"/>
      <c r="O29" s="132"/>
      <c r="P29" s="128"/>
      <c r="Q29" s="132"/>
      <c r="R29" s="128"/>
      <c r="S29" s="105"/>
      <c r="T29" s="94">
        <f t="shared" si="11"/>
        <v>2</v>
      </c>
      <c r="U29" s="95">
        <f t="shared" si="12"/>
        <v>1</v>
      </c>
      <c r="V29" s="19">
        <f t="shared" si="13"/>
        <v>2</v>
      </c>
    </row>
    <row r="30" spans="1:22" ht="30.75" customHeight="1" x14ac:dyDescent="0.15">
      <c r="A30" s="201"/>
      <c r="B30" s="211"/>
      <c r="C30" s="12"/>
      <c r="D30" s="171" t="s">
        <v>156</v>
      </c>
      <c r="E30" s="76" t="s">
        <v>60</v>
      </c>
      <c r="F30" s="13" t="s">
        <v>63</v>
      </c>
      <c r="G30" s="20" t="s">
        <v>96</v>
      </c>
      <c r="H30" s="124"/>
      <c r="I30" s="128"/>
      <c r="J30" s="128"/>
      <c r="K30" s="132">
        <v>2</v>
      </c>
      <c r="L30" s="132">
        <v>1</v>
      </c>
      <c r="M30" s="130">
        <v>2</v>
      </c>
      <c r="N30" s="133"/>
      <c r="O30" s="132"/>
      <c r="P30" s="128"/>
      <c r="Q30" s="132"/>
      <c r="R30" s="128"/>
      <c r="S30" s="105"/>
      <c r="T30" s="94">
        <f t="shared" si="11"/>
        <v>2</v>
      </c>
      <c r="U30" s="95">
        <f t="shared" si="12"/>
        <v>1</v>
      </c>
      <c r="V30" s="19">
        <f t="shared" si="13"/>
        <v>2</v>
      </c>
    </row>
    <row r="31" spans="1:22" ht="26.25" customHeight="1" x14ac:dyDescent="0.15">
      <c r="A31" s="201"/>
      <c r="B31" s="211"/>
      <c r="C31" s="12"/>
      <c r="D31" s="171" t="s">
        <v>180</v>
      </c>
      <c r="E31" s="76" t="s">
        <v>60</v>
      </c>
      <c r="F31" s="13" t="s">
        <v>63</v>
      </c>
      <c r="G31" s="20" t="s">
        <v>96</v>
      </c>
      <c r="H31" s="124"/>
      <c r="I31" s="128"/>
      <c r="J31" s="128"/>
      <c r="K31" s="132">
        <v>2</v>
      </c>
      <c r="L31" s="132">
        <v>1</v>
      </c>
      <c r="M31" s="130">
        <v>2</v>
      </c>
      <c r="N31" s="134"/>
      <c r="O31" s="132"/>
      <c r="P31" s="128"/>
      <c r="Q31" s="132"/>
      <c r="R31" s="128"/>
      <c r="S31" s="105"/>
      <c r="T31" s="94">
        <f t="shared" si="11"/>
        <v>2</v>
      </c>
      <c r="U31" s="95">
        <f t="shared" si="12"/>
        <v>1</v>
      </c>
      <c r="V31" s="19">
        <f t="shared" si="13"/>
        <v>2</v>
      </c>
    </row>
    <row r="32" spans="1:22" ht="32.25" customHeight="1" x14ac:dyDescent="0.15">
      <c r="A32" s="201"/>
      <c r="B32" s="211"/>
      <c r="C32" s="12"/>
      <c r="D32" s="173" t="s">
        <v>162</v>
      </c>
      <c r="E32" s="76" t="s">
        <v>60</v>
      </c>
      <c r="F32" s="158" t="s">
        <v>128</v>
      </c>
      <c r="G32" s="159" t="s">
        <v>130</v>
      </c>
      <c r="H32" s="124"/>
      <c r="I32" s="128"/>
      <c r="J32" s="128"/>
      <c r="K32" s="153">
        <v>1</v>
      </c>
      <c r="L32" s="153">
        <v>0</v>
      </c>
      <c r="M32" s="161">
        <v>2</v>
      </c>
      <c r="N32" s="132"/>
      <c r="O32" s="132"/>
      <c r="P32" s="128"/>
      <c r="Q32" s="132"/>
      <c r="R32" s="128"/>
      <c r="S32" s="105"/>
      <c r="T32" s="149">
        <f t="shared" si="11"/>
        <v>1</v>
      </c>
      <c r="U32" s="150">
        <f t="shared" si="12"/>
        <v>0</v>
      </c>
      <c r="V32" s="19">
        <f t="shared" si="13"/>
        <v>2</v>
      </c>
    </row>
    <row r="33" spans="1:22" ht="29.25" customHeight="1" x14ac:dyDescent="0.15">
      <c r="A33" s="201"/>
      <c r="B33" s="211"/>
      <c r="C33" s="12"/>
      <c r="D33" s="171" t="s">
        <v>150</v>
      </c>
      <c r="E33" s="76" t="s">
        <v>60</v>
      </c>
      <c r="F33" s="13" t="s">
        <v>63</v>
      </c>
      <c r="G33" s="20" t="s">
        <v>96</v>
      </c>
      <c r="H33" s="124"/>
      <c r="I33" s="128"/>
      <c r="J33" s="128"/>
      <c r="K33" s="132">
        <v>2</v>
      </c>
      <c r="L33" s="132">
        <v>0</v>
      </c>
      <c r="M33" s="130">
        <v>2</v>
      </c>
      <c r="N33" s="135"/>
      <c r="O33" s="132"/>
      <c r="P33" s="128"/>
      <c r="Q33" s="132"/>
      <c r="R33" s="128"/>
      <c r="S33" s="105"/>
      <c r="T33" s="94">
        <f t="shared" si="11"/>
        <v>2</v>
      </c>
      <c r="U33" s="95">
        <f t="shared" si="12"/>
        <v>0</v>
      </c>
      <c r="V33" s="19">
        <f t="shared" si="13"/>
        <v>2</v>
      </c>
    </row>
    <row r="34" spans="1:22" ht="29.25" customHeight="1" x14ac:dyDescent="0.15">
      <c r="A34" s="201"/>
      <c r="B34" s="211"/>
      <c r="C34" s="12"/>
      <c r="D34" s="171" t="s">
        <v>151</v>
      </c>
      <c r="E34" s="76" t="s">
        <v>60</v>
      </c>
      <c r="F34" s="13" t="s">
        <v>63</v>
      </c>
      <c r="G34" s="20" t="s">
        <v>96</v>
      </c>
      <c r="H34" s="124"/>
      <c r="I34" s="128"/>
      <c r="J34" s="128"/>
      <c r="K34" s="132"/>
      <c r="L34" s="132"/>
      <c r="M34" s="130"/>
      <c r="N34" s="133">
        <v>2</v>
      </c>
      <c r="O34" s="132">
        <v>1</v>
      </c>
      <c r="P34" s="128">
        <v>2</v>
      </c>
      <c r="Q34" s="132"/>
      <c r="R34" s="128"/>
      <c r="S34" s="105"/>
      <c r="T34" s="94">
        <f t="shared" si="11"/>
        <v>2</v>
      </c>
      <c r="U34" s="95">
        <f t="shared" si="12"/>
        <v>1</v>
      </c>
      <c r="V34" s="19">
        <f t="shared" si="13"/>
        <v>2</v>
      </c>
    </row>
    <row r="35" spans="1:22" ht="29.25" customHeight="1" x14ac:dyDescent="0.15">
      <c r="A35" s="201"/>
      <c r="B35" s="211"/>
      <c r="C35" s="12"/>
      <c r="D35" s="171" t="s">
        <v>82</v>
      </c>
      <c r="E35" s="76" t="s">
        <v>60</v>
      </c>
      <c r="F35" s="13" t="s">
        <v>63</v>
      </c>
      <c r="G35" s="20" t="s">
        <v>96</v>
      </c>
      <c r="H35" s="124"/>
      <c r="I35" s="128"/>
      <c r="J35" s="128"/>
      <c r="K35" s="132"/>
      <c r="L35" s="132"/>
      <c r="M35" s="130"/>
      <c r="N35" s="133">
        <v>2</v>
      </c>
      <c r="O35" s="132">
        <v>1</v>
      </c>
      <c r="P35" s="128">
        <v>2</v>
      </c>
      <c r="Q35" s="132"/>
      <c r="R35" s="128"/>
      <c r="S35" s="105"/>
      <c r="T35" s="55">
        <f t="shared" si="11"/>
        <v>2</v>
      </c>
      <c r="U35" s="56">
        <f t="shared" si="12"/>
        <v>1</v>
      </c>
      <c r="V35" s="19">
        <f t="shared" si="13"/>
        <v>2</v>
      </c>
    </row>
    <row r="36" spans="1:22" ht="29.25" customHeight="1" x14ac:dyDescent="0.15">
      <c r="A36" s="201"/>
      <c r="B36" s="211"/>
      <c r="C36" s="12"/>
      <c r="D36" s="171" t="s">
        <v>157</v>
      </c>
      <c r="E36" s="76" t="s">
        <v>60</v>
      </c>
      <c r="F36" s="13" t="s">
        <v>63</v>
      </c>
      <c r="G36" s="20" t="s">
        <v>96</v>
      </c>
      <c r="H36" s="124"/>
      <c r="I36" s="128"/>
      <c r="J36" s="128"/>
      <c r="K36" s="132"/>
      <c r="L36" s="132"/>
      <c r="M36" s="130"/>
      <c r="N36" s="133">
        <v>2</v>
      </c>
      <c r="O36" s="132">
        <v>1</v>
      </c>
      <c r="P36" s="128">
        <v>2</v>
      </c>
      <c r="Q36" s="132"/>
      <c r="R36" s="128"/>
      <c r="S36" s="105"/>
      <c r="T36" s="55">
        <f t="shared" si="11"/>
        <v>2</v>
      </c>
      <c r="U36" s="56">
        <f t="shared" si="12"/>
        <v>1</v>
      </c>
      <c r="V36" s="19">
        <f t="shared" si="13"/>
        <v>2</v>
      </c>
    </row>
    <row r="37" spans="1:22" ht="29.25" customHeight="1" x14ac:dyDescent="0.15">
      <c r="A37" s="201"/>
      <c r="B37" s="211"/>
      <c r="C37" s="12"/>
      <c r="D37" s="171" t="s">
        <v>84</v>
      </c>
      <c r="E37" s="76" t="s">
        <v>60</v>
      </c>
      <c r="F37" s="13" t="s">
        <v>63</v>
      </c>
      <c r="G37" s="20" t="s">
        <v>96</v>
      </c>
      <c r="H37" s="124"/>
      <c r="I37" s="128"/>
      <c r="J37" s="128"/>
      <c r="K37" s="132"/>
      <c r="L37" s="132"/>
      <c r="M37" s="130"/>
      <c r="N37" s="133">
        <v>2</v>
      </c>
      <c r="O37" s="132">
        <v>1</v>
      </c>
      <c r="P37" s="128">
        <v>2</v>
      </c>
      <c r="Q37" s="132"/>
      <c r="R37" s="128"/>
      <c r="S37" s="105"/>
      <c r="T37" s="55">
        <f t="shared" si="11"/>
        <v>2</v>
      </c>
      <c r="U37" s="56">
        <f t="shared" si="12"/>
        <v>1</v>
      </c>
      <c r="V37" s="19">
        <f t="shared" si="13"/>
        <v>2</v>
      </c>
    </row>
    <row r="38" spans="1:22" ht="29.25" customHeight="1" x14ac:dyDescent="0.15">
      <c r="A38" s="201"/>
      <c r="B38" s="211"/>
      <c r="C38" s="12"/>
      <c r="D38" s="171" t="s">
        <v>152</v>
      </c>
      <c r="E38" s="76" t="s">
        <v>60</v>
      </c>
      <c r="F38" s="13" t="s">
        <v>63</v>
      </c>
      <c r="G38" s="20" t="s">
        <v>96</v>
      </c>
      <c r="H38" s="124"/>
      <c r="I38" s="128"/>
      <c r="J38" s="128"/>
      <c r="K38" s="132"/>
      <c r="L38" s="132"/>
      <c r="M38" s="130"/>
      <c r="N38" s="133">
        <v>2</v>
      </c>
      <c r="O38" s="132">
        <v>1</v>
      </c>
      <c r="P38" s="128">
        <v>2</v>
      </c>
      <c r="Q38" s="132"/>
      <c r="R38" s="128"/>
      <c r="S38" s="105"/>
      <c r="T38" s="55">
        <f t="shared" si="11"/>
        <v>2</v>
      </c>
      <c r="U38" s="56">
        <f t="shared" si="12"/>
        <v>1</v>
      </c>
      <c r="V38" s="19">
        <f t="shared" si="13"/>
        <v>2</v>
      </c>
    </row>
    <row r="39" spans="1:22" ht="29.25" customHeight="1" x14ac:dyDescent="0.15">
      <c r="A39" s="201"/>
      <c r="B39" s="211"/>
      <c r="C39" s="12"/>
      <c r="D39" s="174" t="s">
        <v>141</v>
      </c>
      <c r="E39" s="76" t="s">
        <v>60</v>
      </c>
      <c r="F39" s="13" t="s">
        <v>63</v>
      </c>
      <c r="G39" s="20" t="s">
        <v>96</v>
      </c>
      <c r="H39" s="124"/>
      <c r="I39" s="128"/>
      <c r="J39" s="128"/>
      <c r="K39" s="132"/>
      <c r="L39" s="132"/>
      <c r="M39" s="130"/>
      <c r="N39" s="133">
        <v>2</v>
      </c>
      <c r="O39" s="132">
        <v>0</v>
      </c>
      <c r="P39" s="128">
        <v>2</v>
      </c>
      <c r="Q39" s="132"/>
      <c r="R39" s="128"/>
      <c r="S39" s="105"/>
      <c r="T39" s="55">
        <f t="shared" si="11"/>
        <v>2</v>
      </c>
      <c r="U39" s="56">
        <f t="shared" si="12"/>
        <v>0</v>
      </c>
      <c r="V39" s="19">
        <f t="shared" si="13"/>
        <v>2</v>
      </c>
    </row>
    <row r="40" spans="1:22" ht="29.25" customHeight="1" x14ac:dyDescent="0.15">
      <c r="A40" s="201"/>
      <c r="B40" s="211"/>
      <c r="C40" s="12"/>
      <c r="D40" s="171" t="s">
        <v>159</v>
      </c>
      <c r="E40" s="76" t="s">
        <v>60</v>
      </c>
      <c r="F40" s="13" t="s">
        <v>63</v>
      </c>
      <c r="G40" s="20" t="s">
        <v>96</v>
      </c>
      <c r="H40" s="124"/>
      <c r="I40" s="128"/>
      <c r="J40" s="128"/>
      <c r="K40" s="132"/>
      <c r="L40" s="132"/>
      <c r="M40" s="130"/>
      <c r="N40" s="162">
        <v>3</v>
      </c>
      <c r="O40" s="163">
        <v>0</v>
      </c>
      <c r="P40" s="164">
        <v>3</v>
      </c>
      <c r="Q40" s="132"/>
      <c r="R40" s="128"/>
      <c r="S40" s="105"/>
      <c r="T40" s="94">
        <f>SUM(H40,K40,N40,Q40)</f>
        <v>3</v>
      </c>
      <c r="U40" s="95">
        <f>SUM(I40,L40,O40,R40)</f>
        <v>0</v>
      </c>
      <c r="V40" s="19">
        <f>SUM(J40,M40,P40,S40)</f>
        <v>3</v>
      </c>
    </row>
    <row r="41" spans="1:22" ht="29.25" customHeight="1" x14ac:dyDescent="0.15">
      <c r="A41" s="201"/>
      <c r="B41" s="211"/>
      <c r="C41" s="12"/>
      <c r="D41" s="171" t="s">
        <v>153</v>
      </c>
      <c r="E41" s="76" t="s">
        <v>60</v>
      </c>
      <c r="F41" s="13" t="s">
        <v>63</v>
      </c>
      <c r="G41" s="20" t="s">
        <v>96</v>
      </c>
      <c r="H41" s="124"/>
      <c r="I41" s="128"/>
      <c r="J41" s="128"/>
      <c r="K41" s="128"/>
      <c r="L41" s="132"/>
      <c r="M41" s="130"/>
      <c r="N41" s="133"/>
      <c r="O41" s="132"/>
      <c r="P41" s="128"/>
      <c r="Q41" s="132">
        <v>2</v>
      </c>
      <c r="R41" s="128">
        <v>1</v>
      </c>
      <c r="S41" s="105">
        <v>2</v>
      </c>
      <c r="T41" s="55">
        <f t="shared" si="11"/>
        <v>2</v>
      </c>
      <c r="U41" s="56">
        <f t="shared" si="12"/>
        <v>1</v>
      </c>
      <c r="V41" s="19">
        <f t="shared" si="13"/>
        <v>2</v>
      </c>
    </row>
    <row r="42" spans="1:22" ht="29.25" customHeight="1" x14ac:dyDescent="0.15">
      <c r="A42" s="201"/>
      <c r="B42" s="211"/>
      <c r="C42" s="12"/>
      <c r="D42" s="171" t="s">
        <v>88</v>
      </c>
      <c r="E42" s="76" t="s">
        <v>60</v>
      </c>
      <c r="F42" s="13" t="s">
        <v>63</v>
      </c>
      <c r="G42" s="20" t="s">
        <v>96</v>
      </c>
      <c r="H42" s="124"/>
      <c r="I42" s="128"/>
      <c r="J42" s="128"/>
      <c r="K42" s="132"/>
      <c r="L42" s="132"/>
      <c r="M42" s="130"/>
      <c r="N42" s="133"/>
      <c r="O42" s="132"/>
      <c r="P42" s="128"/>
      <c r="Q42" s="132">
        <v>2</v>
      </c>
      <c r="R42" s="128">
        <v>1</v>
      </c>
      <c r="S42" s="105">
        <v>2</v>
      </c>
      <c r="T42" s="55">
        <f t="shared" si="11"/>
        <v>2</v>
      </c>
      <c r="U42" s="56">
        <f t="shared" si="12"/>
        <v>1</v>
      </c>
      <c r="V42" s="19">
        <f t="shared" si="13"/>
        <v>2</v>
      </c>
    </row>
    <row r="43" spans="1:22" ht="29.25" customHeight="1" x14ac:dyDescent="0.15">
      <c r="A43" s="201"/>
      <c r="B43" s="211"/>
      <c r="C43" s="12"/>
      <c r="D43" s="171" t="s">
        <v>158</v>
      </c>
      <c r="E43" s="76" t="s">
        <v>60</v>
      </c>
      <c r="F43" s="13" t="s">
        <v>63</v>
      </c>
      <c r="G43" s="20" t="s">
        <v>96</v>
      </c>
      <c r="H43" s="124"/>
      <c r="I43" s="128"/>
      <c r="J43" s="128"/>
      <c r="K43" s="132"/>
      <c r="L43" s="132"/>
      <c r="M43" s="130"/>
      <c r="N43" s="133"/>
      <c r="O43" s="132"/>
      <c r="P43" s="128"/>
      <c r="Q43" s="132">
        <v>2</v>
      </c>
      <c r="R43" s="128">
        <v>1</v>
      </c>
      <c r="S43" s="105">
        <v>2</v>
      </c>
      <c r="T43" s="55">
        <f t="shared" si="11"/>
        <v>2</v>
      </c>
      <c r="U43" s="56">
        <f t="shared" si="12"/>
        <v>1</v>
      </c>
      <c r="V43" s="19">
        <f t="shared" si="13"/>
        <v>2</v>
      </c>
    </row>
    <row r="44" spans="1:22" ht="29.25" customHeight="1" x14ac:dyDescent="0.15">
      <c r="A44" s="201"/>
      <c r="B44" s="211"/>
      <c r="C44" s="12"/>
      <c r="D44" s="171" t="s">
        <v>90</v>
      </c>
      <c r="E44" s="76" t="s">
        <v>60</v>
      </c>
      <c r="F44" s="13" t="s">
        <v>63</v>
      </c>
      <c r="G44" s="20" t="s">
        <v>96</v>
      </c>
      <c r="H44" s="124"/>
      <c r="I44" s="128"/>
      <c r="J44" s="128"/>
      <c r="K44" s="132"/>
      <c r="L44" s="132"/>
      <c r="M44" s="130"/>
      <c r="N44" s="133"/>
      <c r="O44" s="132"/>
      <c r="P44" s="128"/>
      <c r="Q44" s="132">
        <v>2</v>
      </c>
      <c r="R44" s="128">
        <v>1</v>
      </c>
      <c r="S44" s="105">
        <v>2</v>
      </c>
      <c r="T44" s="55">
        <f t="shared" si="11"/>
        <v>2</v>
      </c>
      <c r="U44" s="56">
        <f t="shared" si="12"/>
        <v>1</v>
      </c>
      <c r="V44" s="19">
        <f t="shared" si="13"/>
        <v>2</v>
      </c>
    </row>
    <row r="45" spans="1:22" ht="29.25" customHeight="1" x14ac:dyDescent="0.15">
      <c r="A45" s="201"/>
      <c r="B45" s="211"/>
      <c r="C45" s="12"/>
      <c r="D45" s="171" t="s">
        <v>154</v>
      </c>
      <c r="E45" s="76" t="s">
        <v>60</v>
      </c>
      <c r="F45" s="13" t="s">
        <v>63</v>
      </c>
      <c r="G45" s="20" t="s">
        <v>96</v>
      </c>
      <c r="H45" s="124"/>
      <c r="I45" s="128"/>
      <c r="J45" s="128"/>
      <c r="K45" s="132"/>
      <c r="L45" s="132"/>
      <c r="M45" s="130"/>
      <c r="N45" s="133"/>
      <c r="O45" s="132"/>
      <c r="P45" s="128"/>
      <c r="Q45" s="132">
        <v>2</v>
      </c>
      <c r="R45" s="128">
        <v>1</v>
      </c>
      <c r="S45" s="105">
        <v>2</v>
      </c>
      <c r="T45" s="55">
        <f t="shared" si="11"/>
        <v>2</v>
      </c>
      <c r="U45" s="56">
        <f t="shared" si="12"/>
        <v>1</v>
      </c>
      <c r="V45" s="19">
        <f t="shared" si="13"/>
        <v>2</v>
      </c>
    </row>
    <row r="46" spans="1:22" ht="29.25" customHeight="1" x14ac:dyDescent="0.15">
      <c r="A46" s="201"/>
      <c r="B46" s="211"/>
      <c r="C46" s="12"/>
      <c r="D46" s="175" t="s">
        <v>172</v>
      </c>
      <c r="E46" s="76" t="s">
        <v>60</v>
      </c>
      <c r="F46" s="13" t="s">
        <v>63</v>
      </c>
      <c r="G46" s="20" t="s">
        <v>96</v>
      </c>
      <c r="H46" s="78"/>
      <c r="I46" s="31"/>
      <c r="J46" s="31"/>
      <c r="K46" s="137"/>
      <c r="L46" s="35"/>
      <c r="M46" s="131"/>
      <c r="N46" s="32"/>
      <c r="O46" s="33"/>
      <c r="P46" s="31"/>
      <c r="Q46" s="35">
        <v>2</v>
      </c>
      <c r="R46" s="34">
        <v>2</v>
      </c>
      <c r="S46" s="136">
        <v>0</v>
      </c>
      <c r="T46" s="55">
        <f t="shared" si="11"/>
        <v>2</v>
      </c>
      <c r="U46" s="56">
        <f t="shared" si="12"/>
        <v>2</v>
      </c>
      <c r="V46" s="19">
        <f t="shared" si="13"/>
        <v>0</v>
      </c>
    </row>
    <row r="47" spans="1:22" ht="34.5" customHeight="1" x14ac:dyDescent="0.15">
      <c r="A47" s="201"/>
      <c r="B47" s="211"/>
      <c r="C47" s="12"/>
      <c r="D47" s="175" t="s">
        <v>160</v>
      </c>
      <c r="E47" s="76" t="s">
        <v>60</v>
      </c>
      <c r="F47" s="13" t="s">
        <v>127</v>
      </c>
      <c r="G47" s="20" t="s">
        <v>129</v>
      </c>
      <c r="H47" s="124"/>
      <c r="I47" s="129"/>
      <c r="J47" s="128"/>
      <c r="K47" s="124"/>
      <c r="L47" s="128"/>
      <c r="M47" s="130"/>
      <c r="N47" s="133"/>
      <c r="O47" s="132"/>
      <c r="P47" s="128"/>
      <c r="Q47" s="132">
        <v>3</v>
      </c>
      <c r="R47" s="128">
        <v>0</v>
      </c>
      <c r="S47" s="105">
        <v>3</v>
      </c>
      <c r="T47" s="55">
        <f>SUM(H47,K47,N47,Q47)</f>
        <v>3</v>
      </c>
      <c r="U47" s="56">
        <f>SUM(I47,L47,O47,R47)</f>
        <v>0</v>
      </c>
      <c r="V47" s="19">
        <f>SUM(J47,M47,P47,S47)</f>
        <v>3</v>
      </c>
    </row>
    <row r="48" spans="1:22" ht="16.5" customHeight="1" thickBot="1" x14ac:dyDescent="0.2">
      <c r="A48" s="208"/>
      <c r="B48" s="22" t="s">
        <v>44</v>
      </c>
      <c r="C48" s="22"/>
      <c r="D48" s="170"/>
      <c r="E48" s="22"/>
      <c r="F48" s="21"/>
      <c r="G48" s="21"/>
      <c r="H48" s="57">
        <f t="shared" ref="H48:P48" si="14">SUM(H20:H46)</f>
        <v>13</v>
      </c>
      <c r="I48" s="126">
        <f t="shared" si="14"/>
        <v>5</v>
      </c>
      <c r="J48" s="58">
        <f t="shared" si="14"/>
        <v>14</v>
      </c>
      <c r="K48" s="58">
        <f t="shared" si="14"/>
        <v>13</v>
      </c>
      <c r="L48" s="58">
        <f t="shared" si="14"/>
        <v>5</v>
      </c>
      <c r="M48" s="24">
        <f t="shared" si="14"/>
        <v>14</v>
      </c>
      <c r="N48" s="23">
        <f t="shared" si="14"/>
        <v>15</v>
      </c>
      <c r="O48" s="21">
        <f t="shared" si="14"/>
        <v>5</v>
      </c>
      <c r="P48" s="21">
        <f t="shared" si="14"/>
        <v>15</v>
      </c>
      <c r="Q48" s="21">
        <f>SUM(Q41:Q47)</f>
        <v>15</v>
      </c>
      <c r="R48" s="21">
        <f>SUM(R41:R47)</f>
        <v>7</v>
      </c>
      <c r="S48" s="69">
        <f>SUM(S41:S47)</f>
        <v>13</v>
      </c>
      <c r="T48" s="57">
        <f>SUM(T20:T47)</f>
        <v>56</v>
      </c>
      <c r="U48" s="58">
        <f>SUM(U20:U47)</f>
        <v>22</v>
      </c>
      <c r="V48" s="24">
        <f>SUM(V20:V47)</f>
        <v>56</v>
      </c>
    </row>
    <row r="49" spans="1:22" ht="29.25" customHeight="1" x14ac:dyDescent="0.15">
      <c r="A49" s="200" t="s">
        <v>46</v>
      </c>
      <c r="B49" s="152" t="s">
        <v>9</v>
      </c>
      <c r="C49" s="37"/>
      <c r="D49" s="173" t="s">
        <v>126</v>
      </c>
      <c r="E49" s="76" t="s">
        <v>60</v>
      </c>
      <c r="F49" s="38" t="s">
        <v>130</v>
      </c>
      <c r="G49" s="39" t="s">
        <v>130</v>
      </c>
      <c r="H49" s="90"/>
      <c r="I49" s="91"/>
      <c r="J49" s="92"/>
      <c r="K49" s="92"/>
      <c r="L49" s="91"/>
      <c r="M49" s="93"/>
      <c r="N49" s="50"/>
      <c r="O49" s="47"/>
      <c r="P49" s="47"/>
      <c r="Q49" s="48">
        <v>3</v>
      </c>
      <c r="R49" s="48">
        <v>0</v>
      </c>
      <c r="S49" s="72">
        <v>0</v>
      </c>
      <c r="T49" s="73">
        <f>SUM(H49,K49,N49,Q49)</f>
        <v>3</v>
      </c>
      <c r="U49" s="40">
        <f>SUM(I49,L49,O49,R49)</f>
        <v>0</v>
      </c>
      <c r="V49" s="41">
        <f>SUM(J49,M49,P49,S49)</f>
        <v>0</v>
      </c>
    </row>
    <row r="50" spans="1:22" ht="29.25" customHeight="1" x14ac:dyDescent="0.15">
      <c r="A50" s="201"/>
      <c r="B50" s="209"/>
      <c r="C50" s="17"/>
      <c r="D50" s="171" t="s">
        <v>139</v>
      </c>
      <c r="E50" s="74" t="s">
        <v>97</v>
      </c>
      <c r="F50" s="42" t="s">
        <v>128</v>
      </c>
      <c r="G50" s="14" t="s">
        <v>130</v>
      </c>
      <c r="H50" s="36"/>
      <c r="I50" s="34"/>
      <c r="J50" s="31"/>
      <c r="K50" s="31"/>
      <c r="L50" s="34"/>
      <c r="M50" s="43"/>
      <c r="N50" s="35">
        <v>1</v>
      </c>
      <c r="O50" s="34">
        <v>1</v>
      </c>
      <c r="P50" s="34">
        <v>0</v>
      </c>
      <c r="Q50" s="31"/>
      <c r="R50" s="31"/>
      <c r="S50" s="71"/>
      <c r="T50" s="73">
        <f t="shared" ref="T50:T53" si="15">SUM(H50,K50,N50,Q50)</f>
        <v>1</v>
      </c>
      <c r="U50" s="40">
        <f t="shared" ref="U50:U53" si="16">SUM(I50,L50,O50,R50)</f>
        <v>1</v>
      </c>
      <c r="V50" s="41">
        <f t="shared" ref="V50:V53" si="17">SUM(J50,M50,P50,S50)</f>
        <v>0</v>
      </c>
    </row>
    <row r="51" spans="1:22" ht="31.5" customHeight="1" x14ac:dyDescent="0.15">
      <c r="A51" s="201"/>
      <c r="B51" s="209"/>
      <c r="C51" s="44"/>
      <c r="D51" s="171" t="s">
        <v>163</v>
      </c>
      <c r="E51" s="76" t="s">
        <v>60</v>
      </c>
      <c r="F51" s="14" t="s">
        <v>47</v>
      </c>
      <c r="G51" s="14" t="s">
        <v>47</v>
      </c>
      <c r="H51" s="15"/>
      <c r="I51" s="14"/>
      <c r="J51" s="14"/>
      <c r="K51" s="14"/>
      <c r="L51" s="14"/>
      <c r="M51" s="20"/>
      <c r="N51" s="18">
        <v>2</v>
      </c>
      <c r="O51" s="14">
        <v>2</v>
      </c>
      <c r="P51" s="14">
        <v>0</v>
      </c>
      <c r="Q51" s="14"/>
      <c r="R51" s="14"/>
      <c r="S51" s="67"/>
      <c r="T51" s="73">
        <f t="shared" ref="T51" si="18">SUM(H51,K51,N51,Q51)</f>
        <v>2</v>
      </c>
      <c r="U51" s="40">
        <f t="shared" ref="U51" si="19">SUM(I51,L51,O51,R51)</f>
        <v>2</v>
      </c>
      <c r="V51" s="41">
        <f t="shared" ref="V51" si="20">SUM(J51,M51,P51,S51)</f>
        <v>0</v>
      </c>
    </row>
    <row r="52" spans="1:22" ht="29.25" customHeight="1" x14ac:dyDescent="0.15">
      <c r="A52" s="201"/>
      <c r="B52" s="209"/>
      <c r="C52" s="17"/>
      <c r="D52" s="171" t="s">
        <v>99</v>
      </c>
      <c r="E52" s="112" t="s">
        <v>98</v>
      </c>
      <c r="F52" s="14" t="s">
        <v>128</v>
      </c>
      <c r="G52" s="14" t="s">
        <v>130</v>
      </c>
      <c r="H52" s="15"/>
      <c r="I52" s="14"/>
      <c r="J52" s="14"/>
      <c r="K52" s="14"/>
      <c r="L52" s="14"/>
      <c r="M52" s="20"/>
      <c r="N52" s="18"/>
      <c r="O52" s="14"/>
      <c r="P52" s="14"/>
      <c r="Q52" s="14">
        <v>1</v>
      </c>
      <c r="R52" s="14">
        <v>1</v>
      </c>
      <c r="S52" s="67">
        <v>0</v>
      </c>
      <c r="T52" s="73">
        <f t="shared" si="15"/>
        <v>1</v>
      </c>
      <c r="U52" s="40">
        <f t="shared" si="16"/>
        <v>1</v>
      </c>
      <c r="V52" s="41">
        <f t="shared" si="17"/>
        <v>0</v>
      </c>
    </row>
    <row r="53" spans="1:22" ht="31.5" customHeight="1" x14ac:dyDescent="0.15">
      <c r="A53" s="201"/>
      <c r="B53" s="210"/>
      <c r="C53" s="44"/>
      <c r="D53" s="171" t="s">
        <v>164</v>
      </c>
      <c r="E53" s="76" t="s">
        <v>60</v>
      </c>
      <c r="F53" s="45" t="s">
        <v>130</v>
      </c>
      <c r="G53" s="14" t="s">
        <v>130</v>
      </c>
      <c r="H53" s="32"/>
      <c r="I53" s="31"/>
      <c r="J53" s="31"/>
      <c r="K53" s="35"/>
      <c r="L53" s="14"/>
      <c r="M53" s="43"/>
      <c r="N53" s="35"/>
      <c r="O53" s="34"/>
      <c r="P53" s="34"/>
      <c r="Q53" s="34">
        <v>2</v>
      </c>
      <c r="R53" s="34">
        <v>2</v>
      </c>
      <c r="S53" s="71">
        <v>0</v>
      </c>
      <c r="T53" s="73">
        <f t="shared" si="15"/>
        <v>2</v>
      </c>
      <c r="U53" s="40">
        <f t="shared" si="16"/>
        <v>2</v>
      </c>
      <c r="V53" s="41">
        <f t="shared" si="17"/>
        <v>0</v>
      </c>
    </row>
    <row r="54" spans="1:22" ht="16.5" customHeight="1" x14ac:dyDescent="0.15">
      <c r="A54" s="201"/>
      <c r="B54" s="10" t="s">
        <v>44</v>
      </c>
      <c r="C54" s="30"/>
      <c r="D54" s="176"/>
      <c r="E54" s="30"/>
      <c r="F54" s="30"/>
      <c r="G54" s="30"/>
      <c r="H54" s="84">
        <f t="shared" ref="H54:V54" si="21">SUM(H49:H53)</f>
        <v>0</v>
      </c>
      <c r="I54" s="83">
        <f t="shared" si="21"/>
        <v>0</v>
      </c>
      <c r="J54" s="83">
        <f t="shared" si="21"/>
        <v>0</v>
      </c>
      <c r="K54" s="83">
        <f t="shared" si="21"/>
        <v>0</v>
      </c>
      <c r="L54" s="83">
        <f t="shared" si="21"/>
        <v>0</v>
      </c>
      <c r="M54" s="85">
        <f t="shared" si="21"/>
        <v>0</v>
      </c>
      <c r="N54" s="49">
        <f t="shared" si="21"/>
        <v>3</v>
      </c>
      <c r="O54" s="10">
        <f t="shared" si="21"/>
        <v>3</v>
      </c>
      <c r="P54" s="10">
        <f t="shared" si="21"/>
        <v>0</v>
      </c>
      <c r="Q54" s="10">
        <f t="shared" si="21"/>
        <v>6</v>
      </c>
      <c r="R54" s="10">
        <f t="shared" si="21"/>
        <v>3</v>
      </c>
      <c r="S54" s="64">
        <f t="shared" si="21"/>
        <v>0</v>
      </c>
      <c r="T54" s="54">
        <f t="shared" si="21"/>
        <v>9</v>
      </c>
      <c r="U54" s="52">
        <f t="shared" si="21"/>
        <v>6</v>
      </c>
      <c r="V54" s="46">
        <f t="shared" si="21"/>
        <v>0</v>
      </c>
    </row>
    <row r="55" spans="1:22" ht="16.5" customHeight="1" thickBot="1" x14ac:dyDescent="0.2">
      <c r="A55" s="121" t="s">
        <v>11</v>
      </c>
      <c r="B55" s="122"/>
      <c r="C55" s="122"/>
      <c r="D55" s="177"/>
      <c r="E55" s="122"/>
      <c r="F55" s="122"/>
      <c r="G55" s="122"/>
      <c r="H55" s="86">
        <f t="shared" ref="H55:V55" si="22">SUM(H11,H19,H48,H54)</f>
        <v>22</v>
      </c>
      <c r="I55" s="87">
        <f t="shared" si="22"/>
        <v>8</v>
      </c>
      <c r="J55" s="87">
        <f t="shared" si="22"/>
        <v>20</v>
      </c>
      <c r="K55" s="87">
        <f t="shared" si="22"/>
        <v>22</v>
      </c>
      <c r="L55" s="87">
        <f t="shared" si="22"/>
        <v>8</v>
      </c>
      <c r="M55" s="24">
        <f t="shared" si="22"/>
        <v>20</v>
      </c>
      <c r="N55" s="165">
        <f t="shared" si="22"/>
        <v>22</v>
      </c>
      <c r="O55" s="21">
        <f t="shared" si="22"/>
        <v>9</v>
      </c>
      <c r="P55" s="21">
        <f t="shared" si="22"/>
        <v>18</v>
      </c>
      <c r="Q55" s="166">
        <f t="shared" si="22"/>
        <v>22</v>
      </c>
      <c r="R55" s="21">
        <f t="shared" si="22"/>
        <v>10</v>
      </c>
      <c r="S55" s="69">
        <f t="shared" si="22"/>
        <v>14</v>
      </c>
      <c r="T55" s="155">
        <f>SUM(T11,T19,T48,T54)</f>
        <v>88</v>
      </c>
      <c r="U55" s="156">
        <f t="shared" si="22"/>
        <v>35</v>
      </c>
      <c r="V55" s="157">
        <f t="shared" si="22"/>
        <v>72</v>
      </c>
    </row>
    <row r="57" spans="1:22" ht="239.25" customHeight="1" x14ac:dyDescent="0.15">
      <c r="A57" s="120"/>
      <c r="B57" s="120"/>
      <c r="C57" s="120"/>
      <c r="D57" s="178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</row>
  </sheetData>
  <mergeCells count="23">
    <mergeCell ref="A49:A54"/>
    <mergeCell ref="B12:B18"/>
    <mergeCell ref="B6:B10"/>
    <mergeCell ref="A5:A11"/>
    <mergeCell ref="B50:B53"/>
    <mergeCell ref="B20:B47"/>
    <mergeCell ref="A12:A48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F2:F4"/>
    <mergeCell ref="A2:B4"/>
    <mergeCell ref="D2:D4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43" orientation="portrait" r:id="rId1"/>
  <headerFooter>
    <oddHeader>&amp;C&amp;"맑은 고딕,굵게"&amp;20 2017~2018학년도 교육과정구성표</oddHeader>
  </headerFooter>
  <ignoredErrors>
    <ignoredError sqref="V11 U15:U16 V19 T48:V48 U12 U17:U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tabSelected="1" view="pageBreakPreview" topLeftCell="A113" zoomScaleNormal="100" zoomScaleSheetLayoutView="100" workbookViewId="0">
      <selection activeCell="E132" sqref="E132:E133"/>
    </sheetView>
  </sheetViews>
  <sheetFormatPr defaultRowHeight="16.5" x14ac:dyDescent="0.15"/>
  <cols>
    <col min="1" max="4" width="4.21875" style="3" customWidth="1"/>
    <col min="5" max="5" width="6" style="3" customWidth="1"/>
    <col min="6" max="8" width="6.5546875" style="3" customWidth="1"/>
    <col min="9" max="11" width="8.21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100</v>
      </c>
      <c r="B1" s="5"/>
      <c r="C1" s="5"/>
      <c r="D1" s="5"/>
      <c r="E1" s="5"/>
      <c r="F1" s="5"/>
      <c r="G1" s="5"/>
      <c r="H1" s="319" t="s">
        <v>101</v>
      </c>
      <c r="I1" s="319"/>
      <c r="J1" s="319"/>
      <c r="K1" s="319"/>
      <c r="L1" s="6" t="s">
        <v>64</v>
      </c>
      <c r="N1" s="249"/>
      <c r="O1" s="249"/>
      <c r="P1" s="249"/>
      <c r="Q1" s="249"/>
      <c r="R1" s="249"/>
      <c r="S1" s="249"/>
      <c r="T1" s="4"/>
      <c r="U1" s="318"/>
      <c r="V1" s="318"/>
      <c r="W1" s="318"/>
      <c r="X1" s="318"/>
      <c r="Y1" s="318"/>
      <c r="Z1" s="318"/>
      <c r="AA1" s="318"/>
    </row>
    <row r="2" spans="1:27" ht="16.5" customHeight="1" x14ac:dyDescent="0.15">
      <c r="A2" s="258" t="s">
        <v>14</v>
      </c>
      <c r="B2" s="261" t="s">
        <v>15</v>
      </c>
      <c r="C2" s="263" t="s">
        <v>16</v>
      </c>
      <c r="D2" s="263" t="s">
        <v>17</v>
      </c>
      <c r="E2" s="263" t="s">
        <v>52</v>
      </c>
      <c r="F2" s="266" t="s">
        <v>31</v>
      </c>
      <c r="G2" s="267"/>
      <c r="H2" s="268"/>
      <c r="I2" s="266" t="s">
        <v>51</v>
      </c>
      <c r="J2" s="267"/>
      <c r="K2" s="268"/>
      <c r="L2" s="250" t="s">
        <v>18</v>
      </c>
    </row>
    <row r="3" spans="1:27" x14ac:dyDescent="0.15">
      <c r="A3" s="259"/>
      <c r="B3" s="262"/>
      <c r="C3" s="264"/>
      <c r="D3" s="264"/>
      <c r="E3" s="264"/>
      <c r="F3" s="253" t="s">
        <v>134</v>
      </c>
      <c r="G3" s="254"/>
      <c r="H3" s="255"/>
      <c r="I3" s="253" t="s">
        <v>201</v>
      </c>
      <c r="J3" s="254"/>
      <c r="K3" s="255"/>
      <c r="L3" s="251"/>
    </row>
    <row r="4" spans="1:27" x14ac:dyDescent="0.15">
      <c r="A4" s="259"/>
      <c r="B4" s="262"/>
      <c r="C4" s="264"/>
      <c r="D4" s="264"/>
      <c r="E4" s="264"/>
      <c r="F4" s="256" t="s">
        <v>6</v>
      </c>
      <c r="G4" s="253" t="s">
        <v>19</v>
      </c>
      <c r="H4" s="255"/>
      <c r="I4" s="256" t="s">
        <v>6</v>
      </c>
      <c r="J4" s="253" t="s">
        <v>19</v>
      </c>
      <c r="K4" s="255"/>
      <c r="L4" s="251"/>
    </row>
    <row r="5" spans="1:27" ht="17.25" thickBot="1" x14ac:dyDescent="0.2">
      <c r="A5" s="260"/>
      <c r="B5" s="257"/>
      <c r="C5" s="265"/>
      <c r="D5" s="265"/>
      <c r="E5" s="265"/>
      <c r="F5" s="257"/>
      <c r="G5" s="145" t="s">
        <v>7</v>
      </c>
      <c r="H5" s="145" t="s">
        <v>8</v>
      </c>
      <c r="I5" s="257"/>
      <c r="J5" s="145" t="s">
        <v>7</v>
      </c>
      <c r="K5" s="145" t="s">
        <v>8</v>
      </c>
      <c r="L5" s="252"/>
    </row>
    <row r="6" spans="1:27" ht="16.5" customHeight="1" x14ac:dyDescent="0.15">
      <c r="A6" s="269">
        <v>1</v>
      </c>
      <c r="B6" s="270">
        <v>1</v>
      </c>
      <c r="C6" s="277" t="s">
        <v>54</v>
      </c>
      <c r="D6" s="270" t="s">
        <v>20</v>
      </c>
      <c r="E6" s="270"/>
      <c r="F6" s="271" t="s">
        <v>107</v>
      </c>
      <c r="G6" s="272"/>
      <c r="H6" s="273"/>
      <c r="I6" s="271"/>
      <c r="J6" s="272"/>
      <c r="K6" s="273"/>
      <c r="L6" s="278" t="s">
        <v>108</v>
      </c>
    </row>
    <row r="7" spans="1:27" x14ac:dyDescent="0.15">
      <c r="A7" s="214"/>
      <c r="B7" s="226"/>
      <c r="C7" s="247"/>
      <c r="D7" s="226"/>
      <c r="E7" s="219"/>
      <c r="F7" s="139">
        <v>1</v>
      </c>
      <c r="G7" s="139">
        <v>1</v>
      </c>
      <c r="H7" s="139">
        <v>0</v>
      </c>
      <c r="I7" s="139"/>
      <c r="J7" s="139"/>
      <c r="K7" s="139"/>
      <c r="L7" s="217"/>
    </row>
    <row r="8" spans="1:27" x14ac:dyDescent="0.15">
      <c r="A8" s="214"/>
      <c r="B8" s="226"/>
      <c r="C8" s="247"/>
      <c r="D8" s="226"/>
      <c r="E8" s="218"/>
      <c r="F8" s="233"/>
      <c r="G8" s="234"/>
      <c r="H8" s="235"/>
      <c r="I8" s="281" t="s">
        <v>168</v>
      </c>
      <c r="J8" s="282"/>
      <c r="K8" s="283"/>
      <c r="L8" s="230" t="s">
        <v>137</v>
      </c>
    </row>
    <row r="9" spans="1:27" x14ac:dyDescent="0.15">
      <c r="A9" s="214"/>
      <c r="B9" s="226"/>
      <c r="C9" s="247"/>
      <c r="D9" s="219"/>
      <c r="E9" s="219"/>
      <c r="F9" s="143"/>
      <c r="G9" s="143"/>
      <c r="H9" s="143"/>
      <c r="I9" s="143">
        <v>2</v>
      </c>
      <c r="J9" s="143">
        <v>1</v>
      </c>
      <c r="K9" s="143">
        <v>1</v>
      </c>
      <c r="L9" s="280"/>
    </row>
    <row r="10" spans="1:27" ht="16.5" customHeight="1" x14ac:dyDescent="0.15">
      <c r="A10" s="214"/>
      <c r="B10" s="226"/>
      <c r="C10" s="247"/>
      <c r="D10" s="218" t="s">
        <v>22</v>
      </c>
      <c r="E10" s="218"/>
      <c r="F10" s="233" t="s">
        <v>103</v>
      </c>
      <c r="G10" s="234"/>
      <c r="H10" s="235"/>
      <c r="I10" s="279" t="s">
        <v>169</v>
      </c>
      <c r="J10" s="239"/>
      <c r="K10" s="239"/>
      <c r="L10" s="216" t="s">
        <v>109</v>
      </c>
    </row>
    <row r="11" spans="1:27" x14ac:dyDescent="0.15">
      <c r="A11" s="214"/>
      <c r="B11" s="226"/>
      <c r="C11" s="247"/>
      <c r="D11" s="226"/>
      <c r="E11" s="219"/>
      <c r="F11" s="143">
        <v>2</v>
      </c>
      <c r="G11" s="143">
        <v>1</v>
      </c>
      <c r="H11" s="143">
        <v>1</v>
      </c>
      <c r="I11" s="143">
        <v>2</v>
      </c>
      <c r="J11" s="143">
        <v>1</v>
      </c>
      <c r="K11" s="143">
        <v>1</v>
      </c>
      <c r="L11" s="217"/>
    </row>
    <row r="12" spans="1:27" ht="16.5" customHeight="1" x14ac:dyDescent="0.15">
      <c r="A12" s="214"/>
      <c r="B12" s="226"/>
      <c r="C12" s="247"/>
      <c r="D12" s="226"/>
      <c r="E12" s="218"/>
      <c r="F12" s="233" t="s">
        <v>102</v>
      </c>
      <c r="G12" s="234"/>
      <c r="H12" s="235"/>
      <c r="I12" s="233"/>
      <c r="J12" s="234"/>
      <c r="K12" s="235"/>
      <c r="L12" s="230" t="s">
        <v>138</v>
      </c>
    </row>
    <row r="13" spans="1:27" x14ac:dyDescent="0.15">
      <c r="A13" s="214"/>
      <c r="B13" s="226"/>
      <c r="C13" s="247"/>
      <c r="D13" s="226"/>
      <c r="E13" s="219"/>
      <c r="F13" s="143">
        <v>2</v>
      </c>
      <c r="G13" s="143">
        <v>1</v>
      </c>
      <c r="H13" s="143">
        <v>1</v>
      </c>
      <c r="I13" s="143"/>
      <c r="J13" s="143"/>
      <c r="K13" s="143"/>
      <c r="L13" s="280"/>
    </row>
    <row r="14" spans="1:27" x14ac:dyDescent="0.15">
      <c r="A14" s="214"/>
      <c r="B14" s="226"/>
      <c r="C14" s="247"/>
      <c r="D14" s="226"/>
      <c r="E14" s="218"/>
      <c r="F14" s="233"/>
      <c r="G14" s="234"/>
      <c r="H14" s="235"/>
      <c r="I14" s="236" t="s">
        <v>107</v>
      </c>
      <c r="J14" s="237"/>
      <c r="K14" s="238"/>
      <c r="L14" s="216" t="s">
        <v>108</v>
      </c>
    </row>
    <row r="15" spans="1:27" x14ac:dyDescent="0.15">
      <c r="A15" s="214"/>
      <c r="B15" s="226"/>
      <c r="C15" s="248"/>
      <c r="D15" s="219"/>
      <c r="E15" s="219"/>
      <c r="F15" s="143"/>
      <c r="G15" s="143"/>
      <c r="H15" s="143"/>
      <c r="I15" s="143">
        <v>1</v>
      </c>
      <c r="J15" s="143">
        <v>1</v>
      </c>
      <c r="K15" s="143">
        <v>0</v>
      </c>
      <c r="L15" s="217"/>
    </row>
    <row r="16" spans="1:27" x14ac:dyDescent="0.15">
      <c r="A16" s="214"/>
      <c r="B16" s="226"/>
      <c r="C16" s="243" t="s">
        <v>36</v>
      </c>
      <c r="D16" s="244"/>
      <c r="E16" s="245"/>
      <c r="F16" s="113">
        <f>SUM(F7+F11+F13)</f>
        <v>5</v>
      </c>
      <c r="G16" s="113">
        <f t="shared" ref="G16:H16" si="0">SUM(G7+G11+G13)</f>
        <v>3</v>
      </c>
      <c r="H16" s="113">
        <f t="shared" si="0"/>
        <v>2</v>
      </c>
      <c r="I16" s="113">
        <f>SUM(I7+I11+I13+I9+I15)</f>
        <v>5</v>
      </c>
      <c r="J16" s="113">
        <f t="shared" ref="J16:K16" si="1">SUM(J7+J11+J13+J9+J15)</f>
        <v>3</v>
      </c>
      <c r="K16" s="113">
        <f t="shared" si="1"/>
        <v>2</v>
      </c>
      <c r="L16" s="82"/>
    </row>
    <row r="17" spans="1:12" ht="24.75" customHeight="1" x14ac:dyDescent="0.15">
      <c r="A17" s="214"/>
      <c r="B17" s="226"/>
      <c r="C17" s="246" t="s">
        <v>56</v>
      </c>
      <c r="D17" s="218" t="s">
        <v>37</v>
      </c>
      <c r="E17" s="218"/>
      <c r="F17" s="220" t="s">
        <v>67</v>
      </c>
      <c r="G17" s="221"/>
      <c r="H17" s="222"/>
      <c r="I17" s="220" t="s">
        <v>178</v>
      </c>
      <c r="J17" s="221"/>
      <c r="K17" s="222"/>
      <c r="L17" s="216"/>
    </row>
    <row r="18" spans="1:12" x14ac:dyDescent="0.15">
      <c r="A18" s="214"/>
      <c r="B18" s="226"/>
      <c r="C18" s="247"/>
      <c r="D18" s="226"/>
      <c r="E18" s="219"/>
      <c r="F18" s="140">
        <v>3</v>
      </c>
      <c r="G18" s="140">
        <v>0</v>
      </c>
      <c r="H18" s="140">
        <v>3</v>
      </c>
      <c r="I18" s="140">
        <v>3</v>
      </c>
      <c r="J18" s="140">
        <v>0</v>
      </c>
      <c r="K18" s="140">
        <v>3</v>
      </c>
      <c r="L18" s="217"/>
    </row>
    <row r="19" spans="1:12" ht="16.5" customHeight="1" x14ac:dyDescent="0.15">
      <c r="A19" s="214"/>
      <c r="B19" s="226"/>
      <c r="C19" s="247"/>
      <c r="D19" s="226"/>
      <c r="E19" s="218"/>
      <c r="F19" s="220" t="s">
        <v>70</v>
      </c>
      <c r="G19" s="221"/>
      <c r="H19" s="222"/>
      <c r="I19" s="220" t="s">
        <v>70</v>
      </c>
      <c r="J19" s="221"/>
      <c r="K19" s="222"/>
      <c r="L19" s="216"/>
    </row>
    <row r="20" spans="1:12" x14ac:dyDescent="0.15">
      <c r="A20" s="214"/>
      <c r="B20" s="226"/>
      <c r="C20" s="247"/>
      <c r="D20" s="219"/>
      <c r="E20" s="219"/>
      <c r="F20" s="140">
        <v>1</v>
      </c>
      <c r="G20" s="140">
        <v>0</v>
      </c>
      <c r="H20" s="140">
        <v>1</v>
      </c>
      <c r="I20" s="140">
        <v>1</v>
      </c>
      <c r="J20" s="140">
        <v>0</v>
      </c>
      <c r="K20" s="140">
        <v>1</v>
      </c>
      <c r="L20" s="217"/>
    </row>
    <row r="21" spans="1:12" ht="16.5" customHeight="1" x14ac:dyDescent="0.15">
      <c r="A21" s="214"/>
      <c r="B21" s="226"/>
      <c r="C21" s="247"/>
      <c r="D21" s="218" t="s">
        <v>22</v>
      </c>
      <c r="E21" s="218"/>
      <c r="F21" s="220" t="s">
        <v>76</v>
      </c>
      <c r="G21" s="221"/>
      <c r="H21" s="222"/>
      <c r="I21" s="220" t="s">
        <v>193</v>
      </c>
      <c r="J21" s="221"/>
      <c r="K21" s="222"/>
      <c r="L21" s="216"/>
    </row>
    <row r="22" spans="1:12" x14ac:dyDescent="0.15">
      <c r="A22" s="214"/>
      <c r="B22" s="226"/>
      <c r="C22" s="247"/>
      <c r="D22" s="226"/>
      <c r="E22" s="219"/>
      <c r="F22" s="140">
        <v>2</v>
      </c>
      <c r="G22" s="140">
        <v>0</v>
      </c>
      <c r="H22" s="140">
        <v>3</v>
      </c>
      <c r="I22" s="140">
        <v>2</v>
      </c>
      <c r="J22" s="140">
        <v>1</v>
      </c>
      <c r="K22" s="140">
        <v>2</v>
      </c>
      <c r="L22" s="217"/>
    </row>
    <row r="23" spans="1:12" ht="16.5" customHeight="1" x14ac:dyDescent="0.15">
      <c r="A23" s="214"/>
      <c r="B23" s="226"/>
      <c r="C23" s="247"/>
      <c r="D23" s="226"/>
      <c r="E23" s="218"/>
      <c r="F23" s="220" t="s">
        <v>74</v>
      </c>
      <c r="G23" s="221"/>
      <c r="H23" s="222"/>
      <c r="I23" s="220" t="s">
        <v>194</v>
      </c>
      <c r="J23" s="221"/>
      <c r="K23" s="222"/>
      <c r="L23" s="216"/>
    </row>
    <row r="24" spans="1:12" x14ac:dyDescent="0.15">
      <c r="A24" s="214"/>
      <c r="B24" s="226"/>
      <c r="C24" s="247"/>
      <c r="D24" s="226"/>
      <c r="E24" s="219"/>
      <c r="F24" s="140">
        <v>2</v>
      </c>
      <c r="G24" s="140">
        <v>1</v>
      </c>
      <c r="H24" s="140">
        <v>2</v>
      </c>
      <c r="I24" s="140">
        <v>2</v>
      </c>
      <c r="J24" s="140">
        <v>1</v>
      </c>
      <c r="K24" s="140">
        <v>2</v>
      </c>
      <c r="L24" s="217"/>
    </row>
    <row r="25" spans="1:12" ht="24.75" customHeight="1" x14ac:dyDescent="0.15">
      <c r="A25" s="214"/>
      <c r="B25" s="226"/>
      <c r="C25" s="247"/>
      <c r="D25" s="226"/>
      <c r="E25" s="218"/>
      <c r="F25" s="220" t="s">
        <v>75</v>
      </c>
      <c r="G25" s="221"/>
      <c r="H25" s="222"/>
      <c r="I25" s="220" t="s">
        <v>206</v>
      </c>
      <c r="J25" s="221"/>
      <c r="K25" s="222"/>
      <c r="L25" s="216"/>
    </row>
    <row r="26" spans="1:12" x14ac:dyDescent="0.15">
      <c r="A26" s="214"/>
      <c r="B26" s="226"/>
      <c r="C26" s="247"/>
      <c r="D26" s="226"/>
      <c r="E26" s="219"/>
      <c r="F26" s="140">
        <v>2</v>
      </c>
      <c r="G26" s="140">
        <v>1</v>
      </c>
      <c r="H26" s="140">
        <v>2</v>
      </c>
      <c r="I26" s="140">
        <v>2</v>
      </c>
      <c r="J26" s="140">
        <v>1</v>
      </c>
      <c r="K26" s="140">
        <v>2</v>
      </c>
      <c r="L26" s="217"/>
    </row>
    <row r="27" spans="1:12" ht="16.5" customHeight="1" x14ac:dyDescent="0.15">
      <c r="A27" s="214"/>
      <c r="B27" s="226"/>
      <c r="C27" s="247"/>
      <c r="D27" s="226"/>
      <c r="E27" s="218"/>
      <c r="F27" s="220" t="s">
        <v>104</v>
      </c>
      <c r="G27" s="221"/>
      <c r="H27" s="222"/>
      <c r="I27" s="220" t="s">
        <v>195</v>
      </c>
      <c r="J27" s="221"/>
      <c r="K27" s="222"/>
      <c r="L27" s="216"/>
    </row>
    <row r="28" spans="1:12" x14ac:dyDescent="0.15">
      <c r="A28" s="214"/>
      <c r="B28" s="226"/>
      <c r="C28" s="247"/>
      <c r="D28" s="226"/>
      <c r="E28" s="219"/>
      <c r="F28" s="140">
        <v>2</v>
      </c>
      <c r="G28" s="140">
        <v>0</v>
      </c>
      <c r="H28" s="140">
        <v>3</v>
      </c>
      <c r="I28" s="140">
        <v>2</v>
      </c>
      <c r="J28" s="140">
        <v>1</v>
      </c>
      <c r="K28" s="140">
        <v>2</v>
      </c>
      <c r="L28" s="217"/>
    </row>
    <row r="29" spans="1:12" ht="16.5" customHeight="1" x14ac:dyDescent="0.15">
      <c r="A29" s="214"/>
      <c r="B29" s="226"/>
      <c r="C29" s="247"/>
      <c r="D29" s="226"/>
      <c r="E29" s="218"/>
      <c r="F29" s="220" t="s">
        <v>73</v>
      </c>
      <c r="G29" s="221"/>
      <c r="H29" s="222"/>
      <c r="I29" s="220" t="s">
        <v>196</v>
      </c>
      <c r="J29" s="221"/>
      <c r="K29" s="222"/>
      <c r="L29" s="216"/>
    </row>
    <row r="30" spans="1:12" x14ac:dyDescent="0.15">
      <c r="A30" s="214"/>
      <c r="B30" s="226"/>
      <c r="C30" s="247"/>
      <c r="D30" s="226"/>
      <c r="E30" s="219"/>
      <c r="F30" s="140">
        <v>2</v>
      </c>
      <c r="G30" s="140">
        <v>0</v>
      </c>
      <c r="H30" s="140">
        <v>3</v>
      </c>
      <c r="I30" s="140">
        <v>2</v>
      </c>
      <c r="J30" s="140">
        <v>1</v>
      </c>
      <c r="K30" s="140">
        <v>2</v>
      </c>
      <c r="L30" s="217"/>
    </row>
    <row r="31" spans="1:12" ht="16.5" customHeight="1" x14ac:dyDescent="0.15">
      <c r="A31" s="214"/>
      <c r="B31" s="226"/>
      <c r="C31" s="247"/>
      <c r="D31" s="226"/>
      <c r="E31" s="218"/>
      <c r="F31" s="220" t="s">
        <v>105</v>
      </c>
      <c r="G31" s="221"/>
      <c r="H31" s="222"/>
      <c r="I31" s="220" t="s">
        <v>197</v>
      </c>
      <c r="J31" s="221"/>
      <c r="K31" s="222"/>
      <c r="L31" s="216"/>
    </row>
    <row r="32" spans="1:12" x14ac:dyDescent="0.15">
      <c r="A32" s="214"/>
      <c r="B32" s="226"/>
      <c r="C32" s="247"/>
      <c r="D32" s="226"/>
      <c r="E32" s="219"/>
      <c r="F32" s="140">
        <v>2</v>
      </c>
      <c r="G32" s="140">
        <v>0</v>
      </c>
      <c r="H32" s="140">
        <v>2</v>
      </c>
      <c r="I32" s="140">
        <v>2</v>
      </c>
      <c r="J32" s="140">
        <v>0</v>
      </c>
      <c r="K32" s="140">
        <v>2</v>
      </c>
      <c r="L32" s="217"/>
    </row>
    <row r="33" spans="1:12" ht="27.75" customHeight="1" x14ac:dyDescent="0.15">
      <c r="A33" s="214"/>
      <c r="B33" s="226"/>
      <c r="C33" s="247"/>
      <c r="D33" s="226"/>
      <c r="E33" s="218"/>
      <c r="F33" s="220"/>
      <c r="G33" s="221"/>
      <c r="H33" s="222"/>
      <c r="I33" s="239" t="s">
        <v>170</v>
      </c>
      <c r="J33" s="239"/>
      <c r="K33" s="239"/>
      <c r="L33" s="216" t="s">
        <v>132</v>
      </c>
    </row>
    <row r="34" spans="1:12" x14ac:dyDescent="0.15">
      <c r="A34" s="214"/>
      <c r="B34" s="226"/>
      <c r="C34" s="248"/>
      <c r="D34" s="219"/>
      <c r="E34" s="219"/>
      <c r="F34" s="140"/>
      <c r="G34" s="140"/>
      <c r="H34" s="140"/>
      <c r="I34" s="140">
        <v>1</v>
      </c>
      <c r="J34" s="140">
        <v>0</v>
      </c>
      <c r="K34" s="140">
        <v>2</v>
      </c>
      <c r="L34" s="217"/>
    </row>
    <row r="35" spans="1:12" x14ac:dyDescent="0.15">
      <c r="A35" s="214"/>
      <c r="B35" s="226"/>
      <c r="C35" s="243" t="s">
        <v>38</v>
      </c>
      <c r="D35" s="244"/>
      <c r="E35" s="245"/>
      <c r="F35" s="142">
        <f>SUM(F18+F20+F22+F24+F26+F28+F30+F32+F34)</f>
        <v>16</v>
      </c>
      <c r="G35" s="142">
        <f t="shared" ref="G35:K35" si="2">SUM(G18+G20+G22+G24+G26+G28+G30+G32+G34)</f>
        <v>2</v>
      </c>
      <c r="H35" s="142">
        <f t="shared" si="2"/>
        <v>19</v>
      </c>
      <c r="I35" s="142">
        <f>SUM(I18+I20+I22+I24+I26+I28+I30+I32+I34)</f>
        <v>17</v>
      </c>
      <c r="J35" s="142">
        <f t="shared" si="2"/>
        <v>5</v>
      </c>
      <c r="K35" s="142">
        <f t="shared" si="2"/>
        <v>18</v>
      </c>
      <c r="L35" s="82"/>
    </row>
    <row r="36" spans="1:12" ht="16.5" customHeight="1" x14ac:dyDescent="0.15">
      <c r="A36" s="214"/>
      <c r="B36" s="226"/>
      <c r="C36" s="246" t="s">
        <v>55</v>
      </c>
      <c r="D36" s="218" t="s">
        <v>37</v>
      </c>
      <c r="E36" s="218"/>
      <c r="F36" s="240" t="s">
        <v>106</v>
      </c>
      <c r="G36" s="241"/>
      <c r="H36" s="242"/>
      <c r="I36" s="240"/>
      <c r="J36" s="241"/>
      <c r="K36" s="242"/>
      <c r="L36" s="216"/>
    </row>
    <row r="37" spans="1:12" x14ac:dyDescent="0.15">
      <c r="A37" s="214"/>
      <c r="B37" s="226"/>
      <c r="C37" s="247"/>
      <c r="D37" s="219"/>
      <c r="E37" s="219"/>
      <c r="F37" s="139">
        <v>1</v>
      </c>
      <c r="G37" s="139">
        <v>0</v>
      </c>
      <c r="H37" s="139">
        <v>2</v>
      </c>
      <c r="I37" s="139"/>
      <c r="J37" s="139"/>
      <c r="K37" s="139"/>
      <c r="L37" s="217"/>
    </row>
    <row r="38" spans="1:12" x14ac:dyDescent="0.15">
      <c r="A38" s="214"/>
      <c r="B38" s="226"/>
      <c r="C38" s="247"/>
      <c r="D38" s="218" t="s">
        <v>22</v>
      </c>
      <c r="E38" s="218"/>
      <c r="F38" s="240"/>
      <c r="G38" s="241"/>
      <c r="H38" s="242"/>
      <c r="I38" s="240"/>
      <c r="J38" s="241"/>
      <c r="K38" s="242"/>
      <c r="L38" s="216"/>
    </row>
    <row r="39" spans="1:12" x14ac:dyDescent="0.15">
      <c r="A39" s="214"/>
      <c r="B39" s="226"/>
      <c r="C39" s="248"/>
      <c r="D39" s="219"/>
      <c r="E39" s="219"/>
      <c r="F39" s="139"/>
      <c r="G39" s="139"/>
      <c r="H39" s="139"/>
      <c r="I39" s="139"/>
      <c r="J39" s="139"/>
      <c r="K39" s="139"/>
      <c r="L39" s="217"/>
    </row>
    <row r="40" spans="1:12" x14ac:dyDescent="0.15">
      <c r="A40" s="214"/>
      <c r="B40" s="219"/>
      <c r="C40" s="243" t="s">
        <v>39</v>
      </c>
      <c r="D40" s="244"/>
      <c r="E40" s="245"/>
      <c r="F40" s="142">
        <f>SUM(F37+F39)</f>
        <v>1</v>
      </c>
      <c r="G40" s="142">
        <f t="shared" ref="G40:K40" si="3">SUM(G37+G39)</f>
        <v>0</v>
      </c>
      <c r="H40" s="142">
        <f t="shared" si="3"/>
        <v>2</v>
      </c>
      <c r="I40" s="142">
        <f t="shared" si="3"/>
        <v>0</v>
      </c>
      <c r="J40" s="142">
        <f t="shared" si="3"/>
        <v>0</v>
      </c>
      <c r="K40" s="142">
        <f t="shared" si="3"/>
        <v>0</v>
      </c>
      <c r="L40" s="82"/>
    </row>
    <row r="41" spans="1:12" x14ac:dyDescent="0.15">
      <c r="A41" s="214"/>
      <c r="B41" s="274" t="s">
        <v>32</v>
      </c>
      <c r="C41" s="275"/>
      <c r="D41" s="275"/>
      <c r="E41" s="276"/>
      <c r="F41" s="146">
        <f>SUM(F16+F35+F40)</f>
        <v>22</v>
      </c>
      <c r="G41" s="146">
        <f t="shared" ref="G41:J41" si="4">SUM(G16+G35+G40)</f>
        <v>5</v>
      </c>
      <c r="H41" s="146">
        <f t="shared" si="4"/>
        <v>23</v>
      </c>
      <c r="I41" s="146">
        <f t="shared" si="4"/>
        <v>22</v>
      </c>
      <c r="J41" s="146">
        <f t="shared" si="4"/>
        <v>8</v>
      </c>
      <c r="K41" s="146">
        <f>SUM(K16+K35+K40)</f>
        <v>20</v>
      </c>
      <c r="L41" s="81"/>
    </row>
    <row r="42" spans="1:12" ht="16.5" customHeight="1" x14ac:dyDescent="0.15">
      <c r="A42" s="214"/>
      <c r="B42" s="218">
        <v>2</v>
      </c>
      <c r="C42" s="246" t="s">
        <v>54</v>
      </c>
      <c r="D42" s="218" t="s">
        <v>21</v>
      </c>
      <c r="E42" s="218"/>
      <c r="F42" s="233" t="s">
        <v>107</v>
      </c>
      <c r="G42" s="234"/>
      <c r="H42" s="235"/>
      <c r="I42" s="233"/>
      <c r="J42" s="234"/>
      <c r="K42" s="235"/>
      <c r="L42" s="216" t="s">
        <v>131</v>
      </c>
    </row>
    <row r="43" spans="1:12" x14ac:dyDescent="0.15">
      <c r="A43" s="214"/>
      <c r="B43" s="226"/>
      <c r="C43" s="247"/>
      <c r="D43" s="219"/>
      <c r="E43" s="219"/>
      <c r="F43" s="143">
        <v>1</v>
      </c>
      <c r="G43" s="143">
        <v>1</v>
      </c>
      <c r="H43" s="143">
        <v>0</v>
      </c>
      <c r="I43" s="143"/>
      <c r="J43" s="143"/>
      <c r="K43" s="143"/>
      <c r="L43" s="217"/>
    </row>
    <row r="44" spans="1:12" x14ac:dyDescent="0.15">
      <c r="A44" s="214"/>
      <c r="B44" s="226"/>
      <c r="C44" s="247"/>
      <c r="D44" s="226" t="s">
        <v>133</v>
      </c>
      <c r="E44" s="218"/>
      <c r="F44" s="240"/>
      <c r="G44" s="241"/>
      <c r="H44" s="242"/>
      <c r="I44" s="236" t="s">
        <v>107</v>
      </c>
      <c r="J44" s="237"/>
      <c r="K44" s="238"/>
      <c r="L44" s="216" t="s">
        <v>108</v>
      </c>
    </row>
    <row r="45" spans="1:12" x14ac:dyDescent="0.15">
      <c r="A45" s="214"/>
      <c r="B45" s="226"/>
      <c r="C45" s="247"/>
      <c r="D45" s="226"/>
      <c r="E45" s="219"/>
      <c r="F45" s="139"/>
      <c r="G45" s="139"/>
      <c r="H45" s="139"/>
      <c r="I45" s="141">
        <v>1</v>
      </c>
      <c r="J45" s="143">
        <v>1</v>
      </c>
      <c r="K45" s="143">
        <v>0</v>
      </c>
      <c r="L45" s="217"/>
    </row>
    <row r="46" spans="1:12" ht="22.5" customHeight="1" x14ac:dyDescent="0.15">
      <c r="A46" s="214"/>
      <c r="B46" s="226"/>
      <c r="C46" s="247"/>
      <c r="D46" s="226"/>
      <c r="E46" s="218"/>
      <c r="F46" s="220" t="s">
        <v>65</v>
      </c>
      <c r="G46" s="221"/>
      <c r="H46" s="222"/>
      <c r="I46" s="239" t="s">
        <v>175</v>
      </c>
      <c r="J46" s="239"/>
      <c r="K46" s="239"/>
      <c r="L46" s="216"/>
    </row>
    <row r="47" spans="1:12" x14ac:dyDescent="0.15">
      <c r="A47" s="214"/>
      <c r="B47" s="226"/>
      <c r="C47" s="247"/>
      <c r="D47" s="226"/>
      <c r="E47" s="219"/>
      <c r="F47" s="140">
        <v>2</v>
      </c>
      <c r="G47" s="140">
        <v>1</v>
      </c>
      <c r="H47" s="140">
        <v>1</v>
      </c>
      <c r="I47" s="140">
        <v>2</v>
      </c>
      <c r="J47" s="140">
        <v>1</v>
      </c>
      <c r="K47" s="140">
        <v>1</v>
      </c>
      <c r="L47" s="217"/>
    </row>
    <row r="48" spans="1:12" ht="22.5" customHeight="1" x14ac:dyDescent="0.15">
      <c r="A48" s="214"/>
      <c r="B48" s="226"/>
      <c r="C48" s="247"/>
      <c r="D48" s="226"/>
      <c r="E48" s="218"/>
      <c r="F48" s="220" t="s">
        <v>66</v>
      </c>
      <c r="G48" s="221"/>
      <c r="H48" s="222"/>
      <c r="I48" s="239" t="s">
        <v>176</v>
      </c>
      <c r="J48" s="239"/>
      <c r="K48" s="239"/>
      <c r="L48" s="216"/>
    </row>
    <row r="49" spans="1:12" x14ac:dyDescent="0.15">
      <c r="A49" s="214"/>
      <c r="B49" s="226"/>
      <c r="C49" s="248"/>
      <c r="D49" s="219"/>
      <c r="E49" s="219"/>
      <c r="F49" s="140">
        <v>2</v>
      </c>
      <c r="G49" s="140">
        <v>1</v>
      </c>
      <c r="H49" s="140">
        <v>1</v>
      </c>
      <c r="I49" s="140">
        <v>2</v>
      </c>
      <c r="J49" s="140">
        <v>1</v>
      </c>
      <c r="K49" s="140">
        <v>1</v>
      </c>
      <c r="L49" s="217"/>
    </row>
    <row r="50" spans="1:12" x14ac:dyDescent="0.15">
      <c r="A50" s="214"/>
      <c r="B50" s="226"/>
      <c r="C50" s="243" t="s">
        <v>36</v>
      </c>
      <c r="D50" s="244"/>
      <c r="E50" s="245"/>
      <c r="F50" s="116">
        <f>SUM(F43+F45+F47+F49)</f>
        <v>5</v>
      </c>
      <c r="G50" s="116">
        <f t="shared" ref="G50:K50" si="5">SUM(G43+G45+G47+G49)</f>
        <v>3</v>
      </c>
      <c r="H50" s="116">
        <f t="shared" si="5"/>
        <v>2</v>
      </c>
      <c r="I50" s="116">
        <f t="shared" si="5"/>
        <v>5</v>
      </c>
      <c r="J50" s="116">
        <f t="shared" si="5"/>
        <v>3</v>
      </c>
      <c r="K50" s="116">
        <f t="shared" si="5"/>
        <v>2</v>
      </c>
      <c r="L50" s="80"/>
    </row>
    <row r="51" spans="1:12" ht="16.5" customHeight="1" x14ac:dyDescent="0.15">
      <c r="A51" s="214"/>
      <c r="B51" s="226"/>
      <c r="C51" s="218"/>
      <c r="D51" s="218" t="s">
        <v>21</v>
      </c>
      <c r="E51" s="218"/>
      <c r="F51" s="220" t="s">
        <v>68</v>
      </c>
      <c r="G51" s="221"/>
      <c r="H51" s="222"/>
      <c r="I51" s="220" t="s">
        <v>198</v>
      </c>
      <c r="J51" s="221"/>
      <c r="K51" s="222"/>
      <c r="L51" s="216"/>
    </row>
    <row r="52" spans="1:12" x14ac:dyDescent="0.15">
      <c r="A52" s="214"/>
      <c r="B52" s="226"/>
      <c r="C52" s="226"/>
      <c r="D52" s="226"/>
      <c r="E52" s="219"/>
      <c r="F52" s="140">
        <v>3</v>
      </c>
      <c r="G52" s="140">
        <v>0</v>
      </c>
      <c r="H52" s="140">
        <v>3</v>
      </c>
      <c r="I52" s="140">
        <v>3</v>
      </c>
      <c r="J52" s="140">
        <v>0</v>
      </c>
      <c r="K52" s="140">
        <v>3</v>
      </c>
      <c r="L52" s="217"/>
    </row>
    <row r="53" spans="1:12" ht="16.5" customHeight="1" x14ac:dyDescent="0.15">
      <c r="A53" s="214"/>
      <c r="B53" s="226"/>
      <c r="C53" s="226"/>
      <c r="D53" s="226"/>
      <c r="E53" s="218"/>
      <c r="F53" s="220" t="s">
        <v>112</v>
      </c>
      <c r="G53" s="221"/>
      <c r="H53" s="222"/>
      <c r="I53" s="220" t="s">
        <v>112</v>
      </c>
      <c r="J53" s="221"/>
      <c r="K53" s="222"/>
      <c r="L53" s="216"/>
    </row>
    <row r="54" spans="1:12" x14ac:dyDescent="0.15">
      <c r="A54" s="214"/>
      <c r="B54" s="226"/>
      <c r="C54" s="226"/>
      <c r="D54" s="219"/>
      <c r="E54" s="219"/>
      <c r="F54" s="140">
        <v>1</v>
      </c>
      <c r="G54" s="140">
        <v>0</v>
      </c>
      <c r="H54" s="140">
        <v>1</v>
      </c>
      <c r="I54" s="140">
        <v>1</v>
      </c>
      <c r="J54" s="140">
        <v>0</v>
      </c>
      <c r="K54" s="140">
        <v>1</v>
      </c>
      <c r="L54" s="217"/>
    </row>
    <row r="55" spans="1:12" ht="16.5" customHeight="1" x14ac:dyDescent="0.15">
      <c r="A55" s="214"/>
      <c r="B55" s="226"/>
      <c r="C55" s="226"/>
      <c r="D55" s="218" t="s">
        <v>113</v>
      </c>
      <c r="E55" s="218"/>
      <c r="F55" s="220" t="s">
        <v>80</v>
      </c>
      <c r="G55" s="221"/>
      <c r="H55" s="222"/>
      <c r="I55" s="223" t="s">
        <v>80</v>
      </c>
      <c r="J55" s="224"/>
      <c r="K55" s="225"/>
      <c r="L55" s="216" t="s">
        <v>135</v>
      </c>
    </row>
    <row r="56" spans="1:12" x14ac:dyDescent="0.15">
      <c r="A56" s="214"/>
      <c r="B56" s="226"/>
      <c r="C56" s="226"/>
      <c r="D56" s="226"/>
      <c r="E56" s="219"/>
      <c r="F56" s="140">
        <v>2</v>
      </c>
      <c r="G56" s="140">
        <v>0</v>
      </c>
      <c r="H56" s="140">
        <v>3</v>
      </c>
      <c r="I56" s="140">
        <v>2</v>
      </c>
      <c r="J56" s="140">
        <v>1</v>
      </c>
      <c r="K56" s="140">
        <v>2</v>
      </c>
      <c r="L56" s="217"/>
    </row>
    <row r="57" spans="1:12" ht="23.25" customHeight="1" x14ac:dyDescent="0.15">
      <c r="A57" s="214"/>
      <c r="B57" s="226"/>
      <c r="C57" s="226"/>
      <c r="D57" s="226"/>
      <c r="E57" s="218"/>
      <c r="F57" s="220" t="s">
        <v>78</v>
      </c>
      <c r="G57" s="221"/>
      <c r="H57" s="222"/>
      <c r="I57" s="220" t="s">
        <v>181</v>
      </c>
      <c r="J57" s="221"/>
      <c r="K57" s="222"/>
      <c r="L57" s="216"/>
    </row>
    <row r="58" spans="1:12" x14ac:dyDescent="0.15">
      <c r="A58" s="214"/>
      <c r="B58" s="226"/>
      <c r="C58" s="226"/>
      <c r="D58" s="226"/>
      <c r="E58" s="219"/>
      <c r="F58" s="140">
        <v>2</v>
      </c>
      <c r="G58" s="140">
        <v>1</v>
      </c>
      <c r="H58" s="140">
        <v>2</v>
      </c>
      <c r="I58" s="140">
        <v>2</v>
      </c>
      <c r="J58" s="140">
        <v>1</v>
      </c>
      <c r="K58" s="140">
        <v>2</v>
      </c>
      <c r="L58" s="217"/>
    </row>
    <row r="59" spans="1:12" ht="30" customHeight="1" x14ac:dyDescent="0.15">
      <c r="A59" s="214"/>
      <c r="B59" s="226"/>
      <c r="C59" s="226"/>
      <c r="D59" s="226"/>
      <c r="E59" s="218"/>
      <c r="F59" s="220" t="s">
        <v>79</v>
      </c>
      <c r="G59" s="221"/>
      <c r="H59" s="222"/>
      <c r="I59" s="220" t="s">
        <v>182</v>
      </c>
      <c r="J59" s="221"/>
      <c r="K59" s="222"/>
      <c r="L59" s="216"/>
    </row>
    <row r="60" spans="1:12" x14ac:dyDescent="0.15">
      <c r="A60" s="214"/>
      <c r="B60" s="226"/>
      <c r="C60" s="226"/>
      <c r="D60" s="226"/>
      <c r="E60" s="219"/>
      <c r="F60" s="140">
        <v>2</v>
      </c>
      <c r="G60" s="140">
        <v>1</v>
      </c>
      <c r="H60" s="140">
        <v>2</v>
      </c>
      <c r="I60" s="140">
        <v>2</v>
      </c>
      <c r="J60" s="140">
        <v>1</v>
      </c>
      <c r="K60" s="140">
        <v>2</v>
      </c>
      <c r="L60" s="217"/>
    </row>
    <row r="61" spans="1:12" ht="22.5" customHeight="1" x14ac:dyDescent="0.15">
      <c r="A61" s="214"/>
      <c r="B61" s="226"/>
      <c r="C61" s="226"/>
      <c r="D61" s="226"/>
      <c r="E61" s="218"/>
      <c r="F61" s="220" t="s">
        <v>110</v>
      </c>
      <c r="G61" s="221"/>
      <c r="H61" s="222"/>
      <c r="I61" s="223" t="s">
        <v>183</v>
      </c>
      <c r="J61" s="224"/>
      <c r="K61" s="225"/>
      <c r="L61" s="216" t="s">
        <v>135</v>
      </c>
    </row>
    <row r="62" spans="1:12" x14ac:dyDescent="0.15">
      <c r="A62" s="214"/>
      <c r="B62" s="226"/>
      <c r="C62" s="226"/>
      <c r="D62" s="226"/>
      <c r="E62" s="219"/>
      <c r="F62" s="140">
        <v>2</v>
      </c>
      <c r="G62" s="140">
        <v>0</v>
      </c>
      <c r="H62" s="140">
        <v>3</v>
      </c>
      <c r="I62" s="140">
        <v>2</v>
      </c>
      <c r="J62" s="140">
        <v>1</v>
      </c>
      <c r="K62" s="140">
        <v>2</v>
      </c>
      <c r="L62" s="217"/>
    </row>
    <row r="63" spans="1:12" ht="16.5" customHeight="1" x14ac:dyDescent="0.15">
      <c r="A63" s="214"/>
      <c r="B63" s="226"/>
      <c r="C63" s="226"/>
      <c r="D63" s="226"/>
      <c r="E63" s="218"/>
      <c r="F63" s="220" t="s">
        <v>77</v>
      </c>
      <c r="G63" s="221"/>
      <c r="H63" s="222"/>
      <c r="I63" s="223" t="s">
        <v>199</v>
      </c>
      <c r="J63" s="224"/>
      <c r="K63" s="225"/>
      <c r="L63" s="216" t="s">
        <v>135</v>
      </c>
    </row>
    <row r="64" spans="1:12" x14ac:dyDescent="0.15">
      <c r="A64" s="214"/>
      <c r="B64" s="226"/>
      <c r="C64" s="226"/>
      <c r="D64" s="226"/>
      <c r="E64" s="219"/>
      <c r="F64" s="140">
        <v>2</v>
      </c>
      <c r="G64" s="140">
        <v>0</v>
      </c>
      <c r="H64" s="140">
        <v>3</v>
      </c>
      <c r="I64" s="140">
        <v>2</v>
      </c>
      <c r="J64" s="140">
        <v>1</v>
      </c>
      <c r="K64" s="140">
        <v>2</v>
      </c>
      <c r="L64" s="217"/>
    </row>
    <row r="65" spans="1:12" ht="16.5" customHeight="1" x14ac:dyDescent="0.15">
      <c r="A65" s="214"/>
      <c r="B65" s="226"/>
      <c r="C65" s="226"/>
      <c r="D65" s="226"/>
      <c r="E65" s="218"/>
      <c r="F65" s="220" t="s">
        <v>111</v>
      </c>
      <c r="G65" s="221"/>
      <c r="H65" s="222"/>
      <c r="I65" s="220" t="s">
        <v>200</v>
      </c>
      <c r="J65" s="221"/>
      <c r="K65" s="222"/>
      <c r="L65" s="216"/>
    </row>
    <row r="66" spans="1:12" x14ac:dyDescent="0.15">
      <c r="A66" s="214"/>
      <c r="B66" s="226"/>
      <c r="C66" s="226"/>
      <c r="D66" s="226"/>
      <c r="E66" s="219"/>
      <c r="F66" s="140">
        <v>2</v>
      </c>
      <c r="G66" s="140">
        <v>0</v>
      </c>
      <c r="H66" s="140">
        <v>2</v>
      </c>
      <c r="I66" s="140">
        <v>2</v>
      </c>
      <c r="J66" s="140">
        <v>0</v>
      </c>
      <c r="K66" s="140">
        <v>2</v>
      </c>
      <c r="L66" s="217"/>
    </row>
    <row r="67" spans="1:12" ht="22.5" customHeight="1" x14ac:dyDescent="0.15">
      <c r="A67" s="214"/>
      <c r="B67" s="226"/>
      <c r="C67" s="226"/>
      <c r="D67" s="226"/>
      <c r="E67" s="218"/>
      <c r="F67" s="220" t="s">
        <v>114</v>
      </c>
      <c r="G67" s="221"/>
      <c r="H67" s="222"/>
      <c r="I67" s="239" t="s">
        <v>171</v>
      </c>
      <c r="J67" s="239"/>
      <c r="K67" s="239"/>
      <c r="L67" s="216" t="s">
        <v>132</v>
      </c>
    </row>
    <row r="68" spans="1:12" x14ac:dyDescent="0.15">
      <c r="A68" s="214"/>
      <c r="B68" s="226"/>
      <c r="C68" s="219"/>
      <c r="D68" s="219"/>
      <c r="E68" s="219"/>
      <c r="F68" s="140">
        <v>1</v>
      </c>
      <c r="G68" s="140">
        <v>0</v>
      </c>
      <c r="H68" s="140">
        <v>2</v>
      </c>
      <c r="I68" s="140">
        <v>1</v>
      </c>
      <c r="J68" s="140">
        <v>0</v>
      </c>
      <c r="K68" s="140">
        <v>2</v>
      </c>
      <c r="L68" s="217"/>
    </row>
    <row r="69" spans="1:12" x14ac:dyDescent="0.15">
      <c r="A69" s="214"/>
      <c r="B69" s="226"/>
      <c r="C69" s="243" t="s">
        <v>38</v>
      </c>
      <c r="D69" s="244"/>
      <c r="E69" s="245"/>
      <c r="F69" s="142">
        <f>SUM(F52+F54+F56+F58+F60+F62+F64+F66+F68)</f>
        <v>17</v>
      </c>
      <c r="G69" s="142">
        <f t="shared" ref="G69:H69" si="6">SUM(G52+G54+G56+G58+G60+G62+G64+G66+G68)</f>
        <v>2</v>
      </c>
      <c r="H69" s="142">
        <f t="shared" si="6"/>
        <v>21</v>
      </c>
      <c r="I69" s="142">
        <f>SUM(I52+I54+I56+I58+I60+I62+I64+I66+I68)</f>
        <v>17</v>
      </c>
      <c r="J69" s="142">
        <f>SUM(J52+J54+J56+J58+J60+J62+J64+J66+J68)</f>
        <v>5</v>
      </c>
      <c r="K69" s="142">
        <f>SUM(K52+K54+K56+K58+K60+K62+K64+K66+K68)</f>
        <v>18</v>
      </c>
      <c r="L69" s="80"/>
    </row>
    <row r="70" spans="1:12" ht="16.5" customHeight="1" x14ac:dyDescent="0.15">
      <c r="A70" s="214"/>
      <c r="B70" s="226"/>
      <c r="C70" s="246" t="s">
        <v>55</v>
      </c>
      <c r="D70" s="218" t="s">
        <v>37</v>
      </c>
      <c r="E70" s="218"/>
      <c r="F70" s="220"/>
      <c r="G70" s="221"/>
      <c r="H70" s="222"/>
      <c r="I70" s="220"/>
      <c r="J70" s="221"/>
      <c r="K70" s="222"/>
      <c r="L70" s="231" t="s">
        <v>132</v>
      </c>
    </row>
    <row r="71" spans="1:12" x14ac:dyDescent="0.15">
      <c r="A71" s="214"/>
      <c r="B71" s="226"/>
      <c r="C71" s="247"/>
      <c r="D71" s="226"/>
      <c r="E71" s="219"/>
      <c r="F71" s="140"/>
      <c r="G71" s="140"/>
      <c r="H71" s="140"/>
      <c r="I71" s="140"/>
      <c r="J71" s="140"/>
      <c r="K71" s="140"/>
      <c r="L71" s="232"/>
    </row>
    <row r="72" spans="1:12" x14ac:dyDescent="0.15">
      <c r="A72" s="214"/>
      <c r="B72" s="226"/>
      <c r="C72" s="247"/>
      <c r="D72" s="226"/>
      <c r="E72" s="218"/>
      <c r="F72" s="284"/>
      <c r="G72" s="285"/>
      <c r="H72" s="286"/>
      <c r="I72" s="144"/>
      <c r="J72" s="139"/>
      <c r="K72" s="139"/>
      <c r="L72" s="147"/>
    </row>
    <row r="73" spans="1:12" x14ac:dyDescent="0.15">
      <c r="A73" s="214"/>
      <c r="B73" s="226"/>
      <c r="C73" s="248"/>
      <c r="D73" s="219"/>
      <c r="E73" s="219"/>
      <c r="F73" s="115"/>
      <c r="G73" s="115"/>
      <c r="H73" s="115"/>
      <c r="I73" s="144"/>
      <c r="J73" s="139"/>
      <c r="K73" s="139"/>
      <c r="L73" s="147"/>
    </row>
    <row r="74" spans="1:12" ht="16.5" customHeight="1" x14ac:dyDescent="0.15">
      <c r="A74" s="214"/>
      <c r="B74" s="219"/>
      <c r="C74" s="243" t="s">
        <v>39</v>
      </c>
      <c r="D74" s="244"/>
      <c r="E74" s="245"/>
      <c r="F74" s="114">
        <v>0</v>
      </c>
      <c r="G74" s="114">
        <v>0</v>
      </c>
      <c r="H74" s="114">
        <v>0</v>
      </c>
      <c r="I74" s="142"/>
      <c r="J74" s="142"/>
      <c r="K74" s="142"/>
      <c r="L74" s="80"/>
    </row>
    <row r="75" spans="1:12" x14ac:dyDescent="0.15">
      <c r="A75" s="215"/>
      <c r="B75" s="274" t="s">
        <v>32</v>
      </c>
      <c r="C75" s="275"/>
      <c r="D75" s="275"/>
      <c r="E75" s="276"/>
      <c r="F75" s="118">
        <f>SUM(F50+F69+F74)</f>
        <v>22</v>
      </c>
      <c r="G75" s="118">
        <f t="shared" ref="G75:K75" si="7">SUM(G50+G69+G74)</f>
        <v>5</v>
      </c>
      <c r="H75" s="118">
        <f t="shared" si="7"/>
        <v>23</v>
      </c>
      <c r="I75" s="118">
        <f>SUM(I50+I69+I74)</f>
        <v>22</v>
      </c>
      <c r="J75" s="118">
        <f t="shared" si="7"/>
        <v>8</v>
      </c>
      <c r="K75" s="118">
        <f t="shared" si="7"/>
        <v>20</v>
      </c>
      <c r="L75" s="81"/>
    </row>
    <row r="76" spans="1:12" ht="16.5" customHeight="1" x14ac:dyDescent="0.15">
      <c r="A76" s="213">
        <v>2</v>
      </c>
      <c r="B76" s="218">
        <v>1</v>
      </c>
      <c r="C76" s="246" t="s">
        <v>54</v>
      </c>
      <c r="D76" s="218" t="s">
        <v>20</v>
      </c>
      <c r="E76" s="218"/>
      <c r="F76" s="220"/>
      <c r="G76" s="221"/>
      <c r="H76" s="222"/>
      <c r="I76" s="240"/>
      <c r="J76" s="241"/>
      <c r="K76" s="242"/>
      <c r="L76" s="216"/>
    </row>
    <row r="77" spans="1:12" x14ac:dyDescent="0.15">
      <c r="A77" s="214"/>
      <c r="B77" s="226"/>
      <c r="C77" s="248"/>
      <c r="D77" s="219"/>
      <c r="E77" s="219"/>
      <c r="F77" s="140"/>
      <c r="G77" s="140"/>
      <c r="H77" s="140"/>
      <c r="I77" s="144"/>
      <c r="J77" s="139"/>
      <c r="K77" s="139"/>
      <c r="L77" s="217"/>
    </row>
    <row r="78" spans="1:12" ht="16.5" customHeight="1" x14ac:dyDescent="0.15">
      <c r="A78" s="214"/>
      <c r="B78" s="226"/>
      <c r="C78" s="243" t="s">
        <v>36</v>
      </c>
      <c r="D78" s="244"/>
      <c r="E78" s="245"/>
      <c r="F78" s="117">
        <f>SUM(F77)</f>
        <v>0</v>
      </c>
      <c r="G78" s="117">
        <f t="shared" ref="G78:K78" si="8">SUM(G77)</f>
        <v>0</v>
      </c>
      <c r="H78" s="117">
        <f t="shared" si="8"/>
        <v>0</v>
      </c>
      <c r="I78" s="117">
        <f t="shared" si="8"/>
        <v>0</v>
      </c>
      <c r="J78" s="117">
        <f t="shared" si="8"/>
        <v>0</v>
      </c>
      <c r="K78" s="117">
        <f t="shared" si="8"/>
        <v>0</v>
      </c>
      <c r="L78" s="82"/>
    </row>
    <row r="79" spans="1:12" ht="16.5" customHeight="1" x14ac:dyDescent="0.15">
      <c r="A79" s="214"/>
      <c r="B79" s="226"/>
      <c r="C79" s="218"/>
      <c r="D79" s="218" t="s">
        <v>117</v>
      </c>
      <c r="E79" s="218"/>
      <c r="F79" s="220" t="s">
        <v>116</v>
      </c>
      <c r="G79" s="221"/>
      <c r="H79" s="222"/>
      <c r="I79" s="220" t="s">
        <v>69</v>
      </c>
      <c r="J79" s="221"/>
      <c r="K79" s="222"/>
      <c r="L79" s="216"/>
    </row>
    <row r="80" spans="1:12" x14ac:dyDescent="0.15">
      <c r="A80" s="214"/>
      <c r="B80" s="226"/>
      <c r="C80" s="226"/>
      <c r="D80" s="226"/>
      <c r="E80" s="219"/>
      <c r="F80" s="140">
        <v>3</v>
      </c>
      <c r="G80" s="140">
        <v>3</v>
      </c>
      <c r="H80" s="140">
        <v>0</v>
      </c>
      <c r="I80" s="140">
        <v>3</v>
      </c>
      <c r="J80" s="140">
        <v>1</v>
      </c>
      <c r="K80" s="140">
        <v>2</v>
      </c>
      <c r="L80" s="217"/>
    </row>
    <row r="81" spans="1:12" ht="16.5" customHeight="1" x14ac:dyDescent="0.15">
      <c r="A81" s="214"/>
      <c r="B81" s="226"/>
      <c r="C81" s="226"/>
      <c r="D81" s="226"/>
      <c r="E81" s="218"/>
      <c r="F81" s="220" t="s">
        <v>71</v>
      </c>
      <c r="G81" s="221"/>
      <c r="H81" s="222"/>
      <c r="I81" s="220" t="s">
        <v>71</v>
      </c>
      <c r="J81" s="221"/>
      <c r="K81" s="222"/>
      <c r="L81" s="216"/>
    </row>
    <row r="82" spans="1:12" x14ac:dyDescent="0.15">
      <c r="A82" s="214"/>
      <c r="B82" s="226"/>
      <c r="C82" s="226"/>
      <c r="D82" s="219"/>
      <c r="E82" s="219"/>
      <c r="F82" s="140">
        <v>1</v>
      </c>
      <c r="G82" s="140">
        <v>0</v>
      </c>
      <c r="H82" s="140">
        <v>1</v>
      </c>
      <c r="I82" s="140">
        <v>1</v>
      </c>
      <c r="J82" s="140">
        <v>0</v>
      </c>
      <c r="K82" s="140">
        <v>1</v>
      </c>
      <c r="L82" s="217"/>
    </row>
    <row r="83" spans="1:12" ht="23.25" customHeight="1" x14ac:dyDescent="0.15">
      <c r="A83" s="214"/>
      <c r="B83" s="226"/>
      <c r="C83" s="226"/>
      <c r="D83" s="218" t="s">
        <v>113</v>
      </c>
      <c r="E83" s="218"/>
      <c r="F83" s="220" t="s">
        <v>81</v>
      </c>
      <c r="G83" s="221"/>
      <c r="H83" s="222"/>
      <c r="I83" s="220" t="s">
        <v>185</v>
      </c>
      <c r="J83" s="221"/>
      <c r="K83" s="222"/>
      <c r="L83" s="216"/>
    </row>
    <row r="84" spans="1:12" x14ac:dyDescent="0.15">
      <c r="A84" s="214"/>
      <c r="B84" s="226"/>
      <c r="C84" s="226"/>
      <c r="D84" s="226"/>
      <c r="E84" s="219"/>
      <c r="F84" s="140">
        <v>2</v>
      </c>
      <c r="G84" s="140">
        <v>1</v>
      </c>
      <c r="H84" s="140">
        <v>2</v>
      </c>
      <c r="I84" s="140">
        <v>2</v>
      </c>
      <c r="J84" s="140">
        <v>1</v>
      </c>
      <c r="K84" s="140">
        <v>2</v>
      </c>
      <c r="L84" s="217"/>
    </row>
    <row r="85" spans="1:12" ht="23.25" customHeight="1" x14ac:dyDescent="0.15">
      <c r="A85" s="214"/>
      <c r="B85" s="226"/>
      <c r="C85" s="226"/>
      <c r="D85" s="226"/>
      <c r="E85" s="218"/>
      <c r="F85" s="220" t="s">
        <v>85</v>
      </c>
      <c r="G85" s="221"/>
      <c r="H85" s="222"/>
      <c r="I85" s="223" t="s">
        <v>186</v>
      </c>
      <c r="J85" s="224"/>
      <c r="K85" s="225"/>
      <c r="L85" s="216" t="s">
        <v>135</v>
      </c>
    </row>
    <row r="86" spans="1:12" x14ac:dyDescent="0.15">
      <c r="A86" s="214"/>
      <c r="B86" s="226"/>
      <c r="C86" s="226"/>
      <c r="D86" s="226"/>
      <c r="E86" s="219"/>
      <c r="F86" s="140">
        <v>2</v>
      </c>
      <c r="G86" s="140">
        <v>0</v>
      </c>
      <c r="H86" s="140">
        <v>3</v>
      </c>
      <c r="I86" s="140">
        <v>2</v>
      </c>
      <c r="J86" s="140">
        <v>1</v>
      </c>
      <c r="K86" s="140">
        <v>2</v>
      </c>
      <c r="L86" s="217"/>
    </row>
    <row r="87" spans="1:12" ht="16.5" customHeight="1" x14ac:dyDescent="0.15">
      <c r="A87" s="214"/>
      <c r="B87" s="226"/>
      <c r="C87" s="226"/>
      <c r="D87" s="226"/>
      <c r="E87" s="218"/>
      <c r="F87" s="220" t="s">
        <v>82</v>
      </c>
      <c r="G87" s="221"/>
      <c r="H87" s="222"/>
      <c r="I87" s="220" t="s">
        <v>82</v>
      </c>
      <c r="J87" s="221"/>
      <c r="K87" s="222"/>
      <c r="L87" s="216"/>
    </row>
    <row r="88" spans="1:12" x14ac:dyDescent="0.15">
      <c r="A88" s="214"/>
      <c r="B88" s="226"/>
      <c r="C88" s="226"/>
      <c r="D88" s="226"/>
      <c r="E88" s="219"/>
      <c r="F88" s="140">
        <v>2</v>
      </c>
      <c r="G88" s="140">
        <v>1</v>
      </c>
      <c r="H88" s="140">
        <v>2</v>
      </c>
      <c r="I88" s="140">
        <v>2</v>
      </c>
      <c r="J88" s="140">
        <v>1</v>
      </c>
      <c r="K88" s="140">
        <v>2</v>
      </c>
      <c r="L88" s="217"/>
    </row>
    <row r="89" spans="1:12" ht="23.25" customHeight="1" x14ac:dyDescent="0.15">
      <c r="A89" s="214"/>
      <c r="B89" s="226"/>
      <c r="C89" s="226"/>
      <c r="D89" s="226"/>
      <c r="E89" s="218"/>
      <c r="F89" s="220" t="s">
        <v>83</v>
      </c>
      <c r="G89" s="221"/>
      <c r="H89" s="222"/>
      <c r="I89" s="223" t="s">
        <v>187</v>
      </c>
      <c r="J89" s="224"/>
      <c r="K89" s="225"/>
      <c r="L89" s="216" t="s">
        <v>135</v>
      </c>
    </row>
    <row r="90" spans="1:12" x14ac:dyDescent="0.15">
      <c r="A90" s="214"/>
      <c r="B90" s="226"/>
      <c r="C90" s="226"/>
      <c r="D90" s="226"/>
      <c r="E90" s="219"/>
      <c r="F90" s="140">
        <v>2</v>
      </c>
      <c r="G90" s="140">
        <v>0</v>
      </c>
      <c r="H90" s="140">
        <v>3</v>
      </c>
      <c r="I90" s="140">
        <v>2</v>
      </c>
      <c r="J90" s="140">
        <v>1</v>
      </c>
      <c r="K90" s="140">
        <v>2</v>
      </c>
      <c r="L90" s="217"/>
    </row>
    <row r="91" spans="1:12" ht="16.5" customHeight="1" x14ac:dyDescent="0.15">
      <c r="A91" s="214"/>
      <c r="B91" s="226"/>
      <c r="C91" s="226"/>
      <c r="D91" s="226"/>
      <c r="E91" s="218"/>
      <c r="F91" s="220" t="s">
        <v>84</v>
      </c>
      <c r="G91" s="221"/>
      <c r="H91" s="222"/>
      <c r="I91" s="223" t="s">
        <v>84</v>
      </c>
      <c r="J91" s="224"/>
      <c r="K91" s="225"/>
      <c r="L91" s="216" t="s">
        <v>135</v>
      </c>
    </row>
    <row r="92" spans="1:12" x14ac:dyDescent="0.15">
      <c r="A92" s="214"/>
      <c r="B92" s="226"/>
      <c r="C92" s="226"/>
      <c r="D92" s="226"/>
      <c r="E92" s="219"/>
      <c r="F92" s="140">
        <v>2</v>
      </c>
      <c r="G92" s="140">
        <v>0</v>
      </c>
      <c r="H92" s="140">
        <v>3</v>
      </c>
      <c r="I92" s="140">
        <v>2</v>
      </c>
      <c r="J92" s="140">
        <v>1</v>
      </c>
      <c r="K92" s="140">
        <v>2</v>
      </c>
      <c r="L92" s="217"/>
    </row>
    <row r="93" spans="1:12" ht="23.25" customHeight="1" x14ac:dyDescent="0.15">
      <c r="A93" s="214"/>
      <c r="B93" s="226"/>
      <c r="C93" s="226"/>
      <c r="D93" s="226"/>
      <c r="E93" s="218"/>
      <c r="F93" s="220" t="s">
        <v>118</v>
      </c>
      <c r="G93" s="221"/>
      <c r="H93" s="222"/>
      <c r="I93" s="223" t="s">
        <v>188</v>
      </c>
      <c r="J93" s="224"/>
      <c r="K93" s="225"/>
      <c r="L93" s="216" t="s">
        <v>136</v>
      </c>
    </row>
    <row r="94" spans="1:12" x14ac:dyDescent="0.15">
      <c r="A94" s="214"/>
      <c r="B94" s="226"/>
      <c r="C94" s="226"/>
      <c r="D94" s="226"/>
      <c r="E94" s="219"/>
      <c r="F94" s="140">
        <v>2</v>
      </c>
      <c r="G94" s="140">
        <v>0</v>
      </c>
      <c r="H94" s="140">
        <v>3</v>
      </c>
      <c r="I94" s="140">
        <v>3</v>
      </c>
      <c r="J94" s="140">
        <v>0</v>
      </c>
      <c r="K94" s="140">
        <v>3</v>
      </c>
      <c r="L94" s="217"/>
    </row>
    <row r="95" spans="1:12" x14ac:dyDescent="0.15">
      <c r="A95" s="214"/>
      <c r="B95" s="226"/>
      <c r="C95" s="226"/>
      <c r="D95" s="226"/>
      <c r="E95" s="218"/>
      <c r="F95" s="220" t="s">
        <v>86</v>
      </c>
      <c r="G95" s="221"/>
      <c r="H95" s="222"/>
      <c r="I95" s="220" t="s">
        <v>86</v>
      </c>
      <c r="J95" s="221"/>
      <c r="K95" s="222"/>
      <c r="L95" s="216"/>
    </row>
    <row r="96" spans="1:12" x14ac:dyDescent="0.15">
      <c r="A96" s="214"/>
      <c r="B96" s="226"/>
      <c r="C96" s="219"/>
      <c r="D96" s="219"/>
      <c r="E96" s="219"/>
      <c r="F96" s="140">
        <v>2</v>
      </c>
      <c r="G96" s="140">
        <v>0</v>
      </c>
      <c r="H96" s="140">
        <v>2</v>
      </c>
      <c r="I96" s="140">
        <v>2</v>
      </c>
      <c r="J96" s="140">
        <v>0</v>
      </c>
      <c r="K96" s="140">
        <v>2</v>
      </c>
      <c r="L96" s="217"/>
    </row>
    <row r="97" spans="1:12" ht="16.5" customHeight="1" x14ac:dyDescent="0.15">
      <c r="A97" s="214"/>
      <c r="B97" s="226"/>
      <c r="C97" s="243" t="s">
        <v>38</v>
      </c>
      <c r="D97" s="244"/>
      <c r="E97" s="245"/>
      <c r="F97" s="114">
        <f>SUM(F80+F82+F84+F86+F88+F90+F92+F94+F96)</f>
        <v>18</v>
      </c>
      <c r="G97" s="114">
        <f t="shared" ref="G97:K97" si="9">SUM(G80+G82+G84+G86+G88+G90+G92+G94+G96)</f>
        <v>5</v>
      </c>
      <c r="H97" s="114">
        <f t="shared" si="9"/>
        <v>19</v>
      </c>
      <c r="I97" s="114">
        <f t="shared" si="9"/>
        <v>19</v>
      </c>
      <c r="J97" s="114">
        <f t="shared" si="9"/>
        <v>6</v>
      </c>
      <c r="K97" s="114">
        <f t="shared" si="9"/>
        <v>18</v>
      </c>
      <c r="L97" s="82"/>
    </row>
    <row r="98" spans="1:12" ht="16.5" customHeight="1" x14ac:dyDescent="0.15">
      <c r="A98" s="214"/>
      <c r="B98" s="226"/>
      <c r="C98" s="246" t="s">
        <v>55</v>
      </c>
      <c r="D98" s="218" t="s">
        <v>22</v>
      </c>
      <c r="E98" s="218"/>
      <c r="F98" s="220" t="s">
        <v>93</v>
      </c>
      <c r="G98" s="221"/>
      <c r="H98" s="222"/>
      <c r="I98" s="220" t="s">
        <v>93</v>
      </c>
      <c r="J98" s="221"/>
      <c r="K98" s="222"/>
      <c r="L98" s="216"/>
    </row>
    <row r="99" spans="1:12" x14ac:dyDescent="0.15">
      <c r="A99" s="214"/>
      <c r="B99" s="226"/>
      <c r="C99" s="247"/>
      <c r="D99" s="226"/>
      <c r="E99" s="219"/>
      <c r="F99" s="140">
        <v>1</v>
      </c>
      <c r="G99" s="140">
        <v>1</v>
      </c>
      <c r="H99" s="140">
        <v>0</v>
      </c>
      <c r="I99" s="140">
        <v>1</v>
      </c>
      <c r="J99" s="140">
        <v>1</v>
      </c>
      <c r="K99" s="140">
        <v>0</v>
      </c>
      <c r="L99" s="217"/>
    </row>
    <row r="100" spans="1:12" ht="22.5" customHeight="1" x14ac:dyDescent="0.15">
      <c r="A100" s="214"/>
      <c r="B100" s="226"/>
      <c r="C100" s="247"/>
      <c r="D100" s="226"/>
      <c r="E100" s="218"/>
      <c r="F100" s="220" t="s">
        <v>115</v>
      </c>
      <c r="G100" s="221"/>
      <c r="H100" s="222"/>
      <c r="I100" s="239" t="s">
        <v>177</v>
      </c>
      <c r="J100" s="239"/>
      <c r="K100" s="239"/>
      <c r="L100" s="216"/>
    </row>
    <row r="101" spans="1:12" x14ac:dyDescent="0.15">
      <c r="A101" s="214"/>
      <c r="B101" s="226"/>
      <c r="C101" s="248"/>
      <c r="D101" s="219"/>
      <c r="E101" s="219"/>
      <c r="F101" s="140">
        <v>2</v>
      </c>
      <c r="G101" s="140">
        <v>2</v>
      </c>
      <c r="H101" s="140">
        <v>0</v>
      </c>
      <c r="I101" s="140">
        <v>2</v>
      </c>
      <c r="J101" s="140">
        <v>2</v>
      </c>
      <c r="K101" s="140">
        <v>0</v>
      </c>
      <c r="L101" s="217"/>
    </row>
    <row r="102" spans="1:12" x14ac:dyDescent="0.15">
      <c r="A102" s="214"/>
      <c r="B102" s="219"/>
      <c r="C102" s="243" t="s">
        <v>39</v>
      </c>
      <c r="D102" s="244"/>
      <c r="E102" s="245"/>
      <c r="F102" s="142">
        <f>SUM(F99+F101)</f>
        <v>3</v>
      </c>
      <c r="G102" s="142">
        <f t="shared" ref="G102:K102" si="10">SUM(G99+G101)</f>
        <v>3</v>
      </c>
      <c r="H102" s="142">
        <f t="shared" si="10"/>
        <v>0</v>
      </c>
      <c r="I102" s="142">
        <f t="shared" si="10"/>
        <v>3</v>
      </c>
      <c r="J102" s="142">
        <f t="shared" si="10"/>
        <v>3</v>
      </c>
      <c r="K102" s="142">
        <f t="shared" si="10"/>
        <v>0</v>
      </c>
      <c r="L102" s="82"/>
    </row>
    <row r="103" spans="1:12" x14ac:dyDescent="0.15">
      <c r="A103" s="214"/>
      <c r="B103" s="274" t="s">
        <v>40</v>
      </c>
      <c r="C103" s="275"/>
      <c r="D103" s="275"/>
      <c r="E103" s="276"/>
      <c r="F103" s="146">
        <f>SUM(F78+F97+F102)</f>
        <v>21</v>
      </c>
      <c r="G103" s="146">
        <f t="shared" ref="G103:K103" si="11">SUM(G78+G97+G102)</f>
        <v>8</v>
      </c>
      <c r="H103" s="146">
        <f t="shared" si="11"/>
        <v>19</v>
      </c>
      <c r="I103" s="146">
        <f t="shared" si="11"/>
        <v>22</v>
      </c>
      <c r="J103" s="146">
        <f t="shared" si="11"/>
        <v>9</v>
      </c>
      <c r="K103" s="146">
        <f t="shared" si="11"/>
        <v>18</v>
      </c>
      <c r="L103" s="81"/>
    </row>
    <row r="104" spans="1:12" ht="16.5" customHeight="1" x14ac:dyDescent="0.15">
      <c r="A104" s="214"/>
      <c r="B104" s="218">
        <v>2</v>
      </c>
      <c r="C104" s="246" t="s">
        <v>54</v>
      </c>
      <c r="D104" s="218" t="s">
        <v>20</v>
      </c>
      <c r="E104" s="218"/>
      <c r="F104" s="240"/>
      <c r="G104" s="241"/>
      <c r="H104" s="242"/>
      <c r="I104" s="240"/>
      <c r="J104" s="241"/>
      <c r="K104" s="242"/>
      <c r="L104" s="314"/>
    </row>
    <row r="105" spans="1:12" x14ac:dyDescent="0.15">
      <c r="A105" s="214"/>
      <c r="B105" s="226"/>
      <c r="C105" s="247"/>
      <c r="D105" s="219"/>
      <c r="E105" s="219"/>
      <c r="F105" s="139"/>
      <c r="G105" s="139"/>
      <c r="H105" s="139"/>
      <c r="I105" s="139"/>
      <c r="J105" s="139"/>
      <c r="K105" s="139"/>
      <c r="L105" s="315"/>
    </row>
    <row r="106" spans="1:12" x14ac:dyDescent="0.15">
      <c r="A106" s="214"/>
      <c r="B106" s="226"/>
      <c r="C106" s="247"/>
      <c r="D106" s="218" t="s">
        <v>22</v>
      </c>
      <c r="E106" s="218"/>
      <c r="F106" s="233" t="s">
        <v>119</v>
      </c>
      <c r="G106" s="234"/>
      <c r="H106" s="235"/>
      <c r="I106" s="233"/>
      <c r="J106" s="234"/>
      <c r="K106" s="235"/>
      <c r="L106" s="320" t="s">
        <v>120</v>
      </c>
    </row>
    <row r="107" spans="1:12" x14ac:dyDescent="0.15">
      <c r="A107" s="214"/>
      <c r="B107" s="226"/>
      <c r="C107" s="248"/>
      <c r="D107" s="219"/>
      <c r="E107" s="219"/>
      <c r="F107" s="143">
        <v>2</v>
      </c>
      <c r="G107" s="143">
        <v>2</v>
      </c>
      <c r="H107" s="143">
        <v>0</v>
      </c>
      <c r="I107" s="143"/>
      <c r="J107" s="143"/>
      <c r="K107" s="143"/>
      <c r="L107" s="321"/>
    </row>
    <row r="108" spans="1:12" x14ac:dyDescent="0.15">
      <c r="A108" s="214"/>
      <c r="B108" s="226"/>
      <c r="C108" s="243" t="s">
        <v>36</v>
      </c>
      <c r="D108" s="244"/>
      <c r="E108" s="245"/>
      <c r="F108" s="142">
        <v>2</v>
      </c>
      <c r="G108" s="142">
        <v>2</v>
      </c>
      <c r="H108" s="142">
        <v>0</v>
      </c>
      <c r="I108" s="142"/>
      <c r="J108" s="142"/>
      <c r="K108" s="142"/>
      <c r="L108" s="80"/>
    </row>
    <row r="109" spans="1:12" ht="16.5" customHeight="1" x14ac:dyDescent="0.15">
      <c r="A109" s="214"/>
      <c r="B109" s="226"/>
      <c r="C109" s="246" t="s">
        <v>56</v>
      </c>
      <c r="D109" s="218" t="s">
        <v>37</v>
      </c>
      <c r="E109" s="218"/>
      <c r="F109" s="233" t="s">
        <v>121</v>
      </c>
      <c r="G109" s="234"/>
      <c r="H109" s="235"/>
      <c r="I109" s="233" t="s">
        <v>207</v>
      </c>
      <c r="J109" s="234"/>
      <c r="K109" s="235"/>
      <c r="L109" s="216"/>
    </row>
    <row r="110" spans="1:12" x14ac:dyDescent="0.15">
      <c r="A110" s="214"/>
      <c r="B110" s="226"/>
      <c r="C110" s="247"/>
      <c r="D110" s="226"/>
      <c r="E110" s="219"/>
      <c r="F110" s="151">
        <v>1</v>
      </c>
      <c r="G110" s="151">
        <v>0</v>
      </c>
      <c r="H110" s="151">
        <v>1</v>
      </c>
      <c r="I110" s="151">
        <v>1</v>
      </c>
      <c r="J110" s="151">
        <v>0</v>
      </c>
      <c r="K110" s="151">
        <v>1</v>
      </c>
      <c r="L110" s="217"/>
    </row>
    <row r="111" spans="1:12" ht="27.75" customHeight="1" x14ac:dyDescent="0.15">
      <c r="A111" s="214"/>
      <c r="B111" s="226"/>
      <c r="C111" s="247"/>
      <c r="D111" s="218" t="s">
        <v>22</v>
      </c>
      <c r="E111" s="218"/>
      <c r="F111" s="227" t="s">
        <v>122</v>
      </c>
      <c r="G111" s="228"/>
      <c r="H111" s="229"/>
      <c r="I111" s="227" t="s">
        <v>189</v>
      </c>
      <c r="J111" s="228"/>
      <c r="K111" s="229"/>
      <c r="L111" s="216"/>
    </row>
    <row r="112" spans="1:12" x14ac:dyDescent="0.15">
      <c r="A112" s="214"/>
      <c r="B112" s="226"/>
      <c r="C112" s="247"/>
      <c r="D112" s="226"/>
      <c r="E112" s="219"/>
      <c r="F112" s="138">
        <v>2</v>
      </c>
      <c r="G112" s="138">
        <v>1</v>
      </c>
      <c r="H112" s="138">
        <v>2</v>
      </c>
      <c r="I112" s="138">
        <v>2</v>
      </c>
      <c r="J112" s="138">
        <v>1</v>
      </c>
      <c r="K112" s="138">
        <v>2</v>
      </c>
      <c r="L112" s="217"/>
    </row>
    <row r="113" spans="1:12" ht="24.75" customHeight="1" x14ac:dyDescent="0.15">
      <c r="A113" s="214"/>
      <c r="B113" s="226"/>
      <c r="C113" s="247"/>
      <c r="D113" s="226"/>
      <c r="E113" s="218"/>
      <c r="F113" s="227" t="s">
        <v>91</v>
      </c>
      <c r="G113" s="228"/>
      <c r="H113" s="229"/>
      <c r="I113" s="287" t="s">
        <v>190</v>
      </c>
      <c r="J113" s="288"/>
      <c r="K113" s="289"/>
      <c r="L113" s="216" t="s">
        <v>135</v>
      </c>
    </row>
    <row r="114" spans="1:12" x14ac:dyDescent="0.15">
      <c r="A114" s="214"/>
      <c r="B114" s="226"/>
      <c r="C114" s="247"/>
      <c r="D114" s="226"/>
      <c r="E114" s="219"/>
      <c r="F114" s="138">
        <v>2</v>
      </c>
      <c r="G114" s="138">
        <v>0</v>
      </c>
      <c r="H114" s="138">
        <v>3</v>
      </c>
      <c r="I114" s="138">
        <v>2</v>
      </c>
      <c r="J114" s="138">
        <v>1</v>
      </c>
      <c r="K114" s="138">
        <v>2</v>
      </c>
      <c r="L114" s="217"/>
    </row>
    <row r="115" spans="1:12" ht="16.5" customHeight="1" x14ac:dyDescent="0.15">
      <c r="A115" s="214"/>
      <c r="B115" s="226"/>
      <c r="C115" s="247"/>
      <c r="D115" s="226"/>
      <c r="E115" s="218"/>
      <c r="F115" s="227" t="s">
        <v>88</v>
      </c>
      <c r="G115" s="228"/>
      <c r="H115" s="229"/>
      <c r="I115" s="227" t="s">
        <v>88</v>
      </c>
      <c r="J115" s="228"/>
      <c r="K115" s="229"/>
      <c r="L115" s="216"/>
    </row>
    <row r="116" spans="1:12" x14ac:dyDescent="0.15">
      <c r="A116" s="214"/>
      <c r="B116" s="226"/>
      <c r="C116" s="247"/>
      <c r="D116" s="226"/>
      <c r="E116" s="219"/>
      <c r="F116" s="138">
        <v>2</v>
      </c>
      <c r="G116" s="138">
        <v>1</v>
      </c>
      <c r="H116" s="138">
        <v>2</v>
      </c>
      <c r="I116" s="138">
        <v>2</v>
      </c>
      <c r="J116" s="138">
        <v>1</v>
      </c>
      <c r="K116" s="138">
        <v>2</v>
      </c>
      <c r="L116" s="217"/>
    </row>
    <row r="117" spans="1:12" ht="26.25" customHeight="1" x14ac:dyDescent="0.15">
      <c r="A117" s="214"/>
      <c r="B117" s="226"/>
      <c r="C117" s="247"/>
      <c r="D117" s="226"/>
      <c r="E117" s="218"/>
      <c r="F117" s="227" t="s">
        <v>89</v>
      </c>
      <c r="G117" s="228"/>
      <c r="H117" s="229"/>
      <c r="I117" s="287" t="s">
        <v>192</v>
      </c>
      <c r="J117" s="288"/>
      <c r="K117" s="289"/>
      <c r="L117" s="216" t="s">
        <v>135</v>
      </c>
    </row>
    <row r="118" spans="1:12" x14ac:dyDescent="0.15">
      <c r="A118" s="214"/>
      <c r="B118" s="226"/>
      <c r="C118" s="247"/>
      <c r="D118" s="226"/>
      <c r="E118" s="219"/>
      <c r="F118" s="138">
        <v>2</v>
      </c>
      <c r="G118" s="138">
        <v>0</v>
      </c>
      <c r="H118" s="138">
        <v>3</v>
      </c>
      <c r="I118" s="138">
        <v>2</v>
      </c>
      <c r="J118" s="138">
        <v>1</v>
      </c>
      <c r="K118" s="138">
        <v>2</v>
      </c>
      <c r="L118" s="217"/>
    </row>
    <row r="119" spans="1:12" ht="16.5" customHeight="1" x14ac:dyDescent="0.15">
      <c r="A119" s="214"/>
      <c r="B119" s="226"/>
      <c r="C119" s="247"/>
      <c r="D119" s="226"/>
      <c r="E119" s="218"/>
      <c r="F119" s="227" t="s">
        <v>90</v>
      </c>
      <c r="G119" s="228"/>
      <c r="H119" s="229"/>
      <c r="I119" s="287" t="s">
        <v>90</v>
      </c>
      <c r="J119" s="288"/>
      <c r="K119" s="289"/>
      <c r="L119" s="216" t="s">
        <v>135</v>
      </c>
    </row>
    <row r="120" spans="1:12" x14ac:dyDescent="0.15">
      <c r="A120" s="214"/>
      <c r="B120" s="226"/>
      <c r="C120" s="247"/>
      <c r="D120" s="226"/>
      <c r="E120" s="219"/>
      <c r="F120" s="138">
        <v>2</v>
      </c>
      <c r="G120" s="138">
        <v>0</v>
      </c>
      <c r="H120" s="138">
        <v>3</v>
      </c>
      <c r="I120" s="138">
        <v>2</v>
      </c>
      <c r="J120" s="138">
        <v>1</v>
      </c>
      <c r="K120" s="138">
        <v>2</v>
      </c>
      <c r="L120" s="217"/>
    </row>
    <row r="121" spans="1:12" ht="26.25" customHeight="1" x14ac:dyDescent="0.15">
      <c r="A121" s="214"/>
      <c r="B121" s="226"/>
      <c r="C121" s="247"/>
      <c r="D121" s="226"/>
      <c r="E121" s="218"/>
      <c r="F121" s="227" t="s">
        <v>87</v>
      </c>
      <c r="G121" s="228"/>
      <c r="H121" s="229"/>
      <c r="I121" s="227" t="s">
        <v>191</v>
      </c>
      <c r="J121" s="228"/>
      <c r="K121" s="229"/>
      <c r="L121" s="230" t="s">
        <v>209</v>
      </c>
    </row>
    <row r="122" spans="1:12" x14ac:dyDescent="0.15">
      <c r="A122" s="214"/>
      <c r="B122" s="226"/>
      <c r="C122" s="247"/>
      <c r="D122" s="226"/>
      <c r="E122" s="219"/>
      <c r="F122" s="138">
        <v>2</v>
      </c>
      <c r="G122" s="138">
        <v>0</v>
      </c>
      <c r="H122" s="138">
        <v>3</v>
      </c>
      <c r="I122" s="138">
        <v>3</v>
      </c>
      <c r="J122" s="138">
        <v>0</v>
      </c>
      <c r="K122" s="138">
        <v>3</v>
      </c>
      <c r="L122" s="217"/>
    </row>
    <row r="123" spans="1:12" ht="27.75" customHeight="1" x14ac:dyDescent="0.15">
      <c r="A123" s="214"/>
      <c r="B123" s="226"/>
      <c r="C123" s="247"/>
      <c r="D123" s="226"/>
      <c r="E123" s="218"/>
      <c r="F123" s="227" t="s">
        <v>92</v>
      </c>
      <c r="G123" s="228"/>
      <c r="H123" s="229"/>
      <c r="I123" s="227" t="s">
        <v>174</v>
      </c>
      <c r="J123" s="228"/>
      <c r="K123" s="229"/>
      <c r="L123" s="314"/>
    </row>
    <row r="124" spans="1:12" x14ac:dyDescent="0.15">
      <c r="A124" s="214"/>
      <c r="B124" s="226"/>
      <c r="C124" s="248"/>
      <c r="D124" s="219"/>
      <c r="E124" s="219"/>
      <c r="F124" s="138">
        <v>2</v>
      </c>
      <c r="G124" s="138">
        <v>2</v>
      </c>
      <c r="H124" s="138">
        <v>0</v>
      </c>
      <c r="I124" s="138">
        <v>2</v>
      </c>
      <c r="J124" s="138">
        <v>2</v>
      </c>
      <c r="K124" s="138">
        <v>0</v>
      </c>
      <c r="L124" s="315"/>
    </row>
    <row r="125" spans="1:12" ht="16.5" customHeight="1" x14ac:dyDescent="0.15">
      <c r="A125" s="214"/>
      <c r="B125" s="226"/>
      <c r="C125" s="326" t="s">
        <v>38</v>
      </c>
      <c r="D125" s="327"/>
      <c r="E125" s="245"/>
      <c r="F125" s="119">
        <f>SUM(F110+F112+F114+F116+F118+F120+F122+F124)</f>
        <v>15</v>
      </c>
      <c r="G125" s="119">
        <f t="shared" ref="G125:K125" si="12">SUM(G110+G112+G114+G116+G118+G120+G122+G124)</f>
        <v>4</v>
      </c>
      <c r="H125" s="119">
        <f t="shared" si="12"/>
        <v>17</v>
      </c>
      <c r="I125" s="119">
        <f t="shared" si="12"/>
        <v>16</v>
      </c>
      <c r="J125" s="119">
        <f t="shared" si="12"/>
        <v>7</v>
      </c>
      <c r="K125" s="119">
        <f t="shared" si="12"/>
        <v>14</v>
      </c>
      <c r="L125" s="80"/>
    </row>
    <row r="126" spans="1:12" ht="16.5" customHeight="1" x14ac:dyDescent="0.15">
      <c r="A126" s="214"/>
      <c r="B126" s="325"/>
      <c r="C126" s="330" t="s">
        <v>211</v>
      </c>
      <c r="D126" s="331" t="s">
        <v>210</v>
      </c>
      <c r="E126" s="323"/>
      <c r="F126" s="233"/>
      <c r="G126" s="234"/>
      <c r="H126" s="235"/>
      <c r="I126" s="233" t="s">
        <v>208</v>
      </c>
      <c r="J126" s="234"/>
      <c r="K126" s="235"/>
      <c r="L126" s="216"/>
    </row>
    <row r="127" spans="1:12" x14ac:dyDescent="0.15">
      <c r="A127" s="214"/>
      <c r="B127" s="325"/>
      <c r="C127" s="331"/>
      <c r="D127" s="331"/>
      <c r="E127" s="324"/>
      <c r="F127" s="151"/>
      <c r="G127" s="151"/>
      <c r="H127" s="151"/>
      <c r="I127" s="151">
        <v>3</v>
      </c>
      <c r="J127" s="151">
        <v>0</v>
      </c>
      <c r="K127" s="151">
        <v>0</v>
      </c>
      <c r="L127" s="217"/>
    </row>
    <row r="128" spans="1:12" ht="16.5" customHeight="1" x14ac:dyDescent="0.15">
      <c r="A128" s="214"/>
      <c r="B128" s="325"/>
      <c r="C128" s="331"/>
      <c r="D128" s="332" t="s">
        <v>22</v>
      </c>
      <c r="E128" s="323"/>
      <c r="F128" s="220" t="s">
        <v>208</v>
      </c>
      <c r="G128" s="221"/>
      <c r="H128" s="222"/>
      <c r="I128" s="220"/>
      <c r="J128" s="221"/>
      <c r="K128" s="222"/>
      <c r="L128" s="231"/>
    </row>
    <row r="129" spans="1:12" x14ac:dyDescent="0.15">
      <c r="A129" s="214"/>
      <c r="B129" s="325"/>
      <c r="C129" s="331"/>
      <c r="D129" s="332"/>
      <c r="E129" s="324"/>
      <c r="F129" s="140">
        <v>3</v>
      </c>
      <c r="G129" s="140">
        <v>0</v>
      </c>
      <c r="H129" s="140">
        <v>0</v>
      </c>
      <c r="I129" s="140"/>
      <c r="J129" s="140"/>
      <c r="K129" s="140"/>
      <c r="L129" s="232"/>
    </row>
    <row r="130" spans="1:12" ht="16.5" customHeight="1" x14ac:dyDescent="0.15">
      <c r="A130" s="214"/>
      <c r="B130" s="325"/>
      <c r="C130" s="331"/>
      <c r="D130" s="332"/>
      <c r="E130" s="323"/>
      <c r="F130" s="220" t="s">
        <v>123</v>
      </c>
      <c r="G130" s="221"/>
      <c r="H130" s="222"/>
      <c r="I130" s="220" t="s">
        <v>94</v>
      </c>
      <c r="J130" s="221"/>
      <c r="K130" s="222"/>
      <c r="L130" s="231"/>
    </row>
    <row r="131" spans="1:12" x14ac:dyDescent="0.15">
      <c r="A131" s="214"/>
      <c r="B131" s="325"/>
      <c r="C131" s="331"/>
      <c r="D131" s="332"/>
      <c r="E131" s="324"/>
      <c r="F131" s="140">
        <v>1</v>
      </c>
      <c r="G131" s="140">
        <v>1</v>
      </c>
      <c r="H131" s="140">
        <v>0</v>
      </c>
      <c r="I131" s="140">
        <v>1</v>
      </c>
      <c r="J131" s="140">
        <v>1</v>
      </c>
      <c r="K131" s="140">
        <v>0</v>
      </c>
      <c r="L131" s="232"/>
    </row>
    <row r="132" spans="1:12" ht="24" customHeight="1" x14ac:dyDescent="0.15">
      <c r="A132" s="214"/>
      <c r="B132" s="325"/>
      <c r="C132" s="331"/>
      <c r="D132" s="332"/>
      <c r="E132" s="323"/>
      <c r="F132" s="240" t="s">
        <v>124</v>
      </c>
      <c r="G132" s="241"/>
      <c r="H132" s="242"/>
      <c r="I132" s="322" t="s">
        <v>173</v>
      </c>
      <c r="J132" s="241"/>
      <c r="K132" s="242"/>
      <c r="L132" s="320"/>
    </row>
    <row r="133" spans="1:12" x14ac:dyDescent="0.15">
      <c r="A133" s="214"/>
      <c r="B133" s="325"/>
      <c r="C133" s="331"/>
      <c r="D133" s="332"/>
      <c r="E133" s="324"/>
      <c r="F133" s="139">
        <v>2</v>
      </c>
      <c r="G133" s="139">
        <v>2</v>
      </c>
      <c r="H133" s="139">
        <v>0</v>
      </c>
      <c r="I133" s="139">
        <v>2</v>
      </c>
      <c r="J133" s="139">
        <v>2</v>
      </c>
      <c r="K133" s="139">
        <v>0</v>
      </c>
      <c r="L133" s="321"/>
    </row>
    <row r="134" spans="1:12" x14ac:dyDescent="0.15">
      <c r="A134" s="214"/>
      <c r="B134" s="219"/>
      <c r="C134" s="328" t="s">
        <v>39</v>
      </c>
      <c r="D134" s="329"/>
      <c r="E134" s="245"/>
      <c r="F134" s="142">
        <f>SUM(F127+F129+F131+F133)</f>
        <v>6</v>
      </c>
      <c r="G134" s="142">
        <f t="shared" ref="G134:K134" si="13">SUM(G127+G129+G131+G133)</f>
        <v>3</v>
      </c>
      <c r="H134" s="142">
        <f t="shared" si="13"/>
        <v>0</v>
      </c>
      <c r="I134" s="142">
        <f t="shared" si="13"/>
        <v>6</v>
      </c>
      <c r="J134" s="142">
        <f t="shared" si="13"/>
        <v>3</v>
      </c>
      <c r="K134" s="142">
        <f t="shared" si="13"/>
        <v>0</v>
      </c>
      <c r="L134" s="80"/>
    </row>
    <row r="135" spans="1:12" x14ac:dyDescent="0.15">
      <c r="A135" s="215"/>
      <c r="B135" s="274" t="s">
        <v>40</v>
      </c>
      <c r="C135" s="275"/>
      <c r="D135" s="275"/>
      <c r="E135" s="276"/>
      <c r="F135" s="146">
        <f>SUM(F108+F125+F134)</f>
        <v>23</v>
      </c>
      <c r="G135" s="146">
        <f t="shared" ref="G135:K135" si="14">SUM(G108+G125+G134)</f>
        <v>9</v>
      </c>
      <c r="H135" s="146">
        <f t="shared" si="14"/>
        <v>17</v>
      </c>
      <c r="I135" s="146">
        <f t="shared" si="14"/>
        <v>22</v>
      </c>
      <c r="J135" s="146">
        <f t="shared" si="14"/>
        <v>10</v>
      </c>
      <c r="K135" s="146">
        <f t="shared" si="14"/>
        <v>14</v>
      </c>
      <c r="L135" s="81"/>
    </row>
    <row r="136" spans="1:12" x14ac:dyDescent="0.15">
      <c r="A136" s="307" t="s">
        <v>23</v>
      </c>
      <c r="B136" s="275"/>
      <c r="C136" s="275"/>
      <c r="D136" s="275"/>
      <c r="E136" s="276"/>
      <c r="F136" s="146">
        <f>SUM(F41+F75+F103+F135)</f>
        <v>88</v>
      </c>
      <c r="G136" s="146">
        <f>SUM(G41+G75+G103+G135)</f>
        <v>27</v>
      </c>
      <c r="H136" s="146">
        <f t="shared" ref="H136:K136" si="15">SUM(H41+H75+H103+H135)</f>
        <v>82</v>
      </c>
      <c r="I136" s="146">
        <f t="shared" si="15"/>
        <v>88</v>
      </c>
      <c r="J136" s="146">
        <f t="shared" si="15"/>
        <v>35</v>
      </c>
      <c r="K136" s="146">
        <f t="shared" si="15"/>
        <v>72</v>
      </c>
      <c r="L136" s="81"/>
    </row>
    <row r="137" spans="1:12" x14ac:dyDescent="0.15">
      <c r="A137" s="308" t="s">
        <v>53</v>
      </c>
      <c r="B137" s="295"/>
      <c r="C137" s="295"/>
      <c r="D137" s="295"/>
      <c r="E137" s="295"/>
      <c r="F137" s="295"/>
      <c r="G137" s="295"/>
      <c r="H137" s="295"/>
      <c r="I137" s="295"/>
      <c r="J137" s="295"/>
      <c r="K137" s="295"/>
      <c r="L137" s="309"/>
    </row>
    <row r="138" spans="1:12" ht="20.100000000000001" customHeight="1" x14ac:dyDescent="0.15">
      <c r="A138" s="310" t="s">
        <v>24</v>
      </c>
      <c r="B138" s="311"/>
      <c r="C138" s="294" t="s">
        <v>33</v>
      </c>
      <c r="D138" s="295"/>
      <c r="E138" s="295"/>
      <c r="F138" s="295"/>
      <c r="G138" s="296"/>
      <c r="H138" s="294" t="s">
        <v>25</v>
      </c>
      <c r="I138" s="295"/>
      <c r="J138" s="295"/>
      <c r="K138" s="296"/>
      <c r="L138" s="148" t="s">
        <v>26</v>
      </c>
    </row>
    <row r="139" spans="1:12" ht="20.100000000000001" customHeight="1" x14ac:dyDescent="0.15">
      <c r="A139" s="312"/>
      <c r="B139" s="313"/>
      <c r="C139" s="294">
        <v>16</v>
      </c>
      <c r="D139" s="295"/>
      <c r="E139" s="295"/>
      <c r="F139" s="295"/>
      <c r="G139" s="296"/>
      <c r="H139" s="294">
        <v>62</v>
      </c>
      <c r="I139" s="295"/>
      <c r="J139" s="295"/>
      <c r="K139" s="296"/>
      <c r="L139" s="7">
        <v>78</v>
      </c>
    </row>
    <row r="140" spans="1:12" ht="20.100000000000001" customHeight="1" x14ac:dyDescent="0.15">
      <c r="A140" s="290" t="s">
        <v>61</v>
      </c>
      <c r="B140" s="291"/>
      <c r="C140" s="294" t="s">
        <v>34</v>
      </c>
      <c r="D140" s="295"/>
      <c r="E140" s="295"/>
      <c r="F140" s="295"/>
      <c r="G140" s="296"/>
      <c r="H140" s="294"/>
      <c r="I140" s="295"/>
      <c r="J140" s="295"/>
      <c r="K140" s="296"/>
      <c r="L140" s="148" t="s">
        <v>41</v>
      </c>
    </row>
    <row r="141" spans="1:12" ht="20.100000000000001" customHeight="1" x14ac:dyDescent="0.15">
      <c r="A141" s="292"/>
      <c r="B141" s="293"/>
      <c r="C141" s="294">
        <v>10</v>
      </c>
      <c r="D141" s="295"/>
      <c r="E141" s="295"/>
      <c r="F141" s="295"/>
      <c r="G141" s="296"/>
      <c r="H141" s="294"/>
      <c r="I141" s="295"/>
      <c r="J141" s="295"/>
      <c r="K141" s="296"/>
      <c r="L141" s="148">
        <v>88</v>
      </c>
    </row>
    <row r="142" spans="1:12" ht="39.950000000000003" customHeight="1" x14ac:dyDescent="0.15">
      <c r="A142" s="297" t="s">
        <v>27</v>
      </c>
      <c r="B142" s="298"/>
      <c r="C142" s="301" t="s">
        <v>28</v>
      </c>
      <c r="D142" s="302"/>
      <c r="E142" s="303"/>
      <c r="F142" s="316" t="s">
        <v>62</v>
      </c>
      <c r="G142" s="317"/>
      <c r="H142" s="316" t="s">
        <v>42</v>
      </c>
      <c r="I142" s="317"/>
      <c r="J142" s="316" t="s">
        <v>35</v>
      </c>
      <c r="K142" s="317"/>
      <c r="L142" s="8" t="s">
        <v>29</v>
      </c>
    </row>
    <row r="143" spans="1:12" ht="39.950000000000003" customHeight="1" thickBot="1" x14ac:dyDescent="0.2">
      <c r="A143" s="299"/>
      <c r="B143" s="300"/>
      <c r="C143" s="304">
        <v>88</v>
      </c>
      <c r="D143" s="305"/>
      <c r="E143" s="306"/>
      <c r="F143" s="304">
        <v>6</v>
      </c>
      <c r="G143" s="306"/>
      <c r="H143" s="304">
        <v>35</v>
      </c>
      <c r="I143" s="306"/>
      <c r="J143" s="304">
        <v>5</v>
      </c>
      <c r="K143" s="306"/>
      <c r="L143" s="9">
        <v>46</v>
      </c>
    </row>
  </sheetData>
  <mergeCells count="320">
    <mergeCell ref="C102:E102"/>
    <mergeCell ref="B103:E103"/>
    <mergeCell ref="C104:C107"/>
    <mergeCell ref="D104:D105"/>
    <mergeCell ref="E104:E105"/>
    <mergeCell ref="C108:E108"/>
    <mergeCell ref="B104:B134"/>
    <mergeCell ref="C125:E125"/>
    <mergeCell ref="E130:E131"/>
    <mergeCell ref="E121:E122"/>
    <mergeCell ref="E126:E127"/>
    <mergeCell ref="D126:D127"/>
    <mergeCell ref="E128:E129"/>
    <mergeCell ref="C126:C133"/>
    <mergeCell ref="D128:D133"/>
    <mergeCell ref="U1:AA1"/>
    <mergeCell ref="H1:K1"/>
    <mergeCell ref="I106:K106"/>
    <mergeCell ref="L106:L107"/>
    <mergeCell ref="F132:H132"/>
    <mergeCell ref="I132:K132"/>
    <mergeCell ref="L132:L133"/>
    <mergeCell ref="L123:L124"/>
    <mergeCell ref="I76:K76"/>
    <mergeCell ref="L76:L77"/>
    <mergeCell ref="I63:K63"/>
    <mergeCell ref="I67:K67"/>
    <mergeCell ref="I51:K51"/>
    <mergeCell ref="I53:K53"/>
    <mergeCell ref="I55:K55"/>
    <mergeCell ref="F111:H111"/>
    <mergeCell ref="F113:H113"/>
    <mergeCell ref="L31:L32"/>
    <mergeCell ref="F65:H65"/>
    <mergeCell ref="I65:K65"/>
    <mergeCell ref="L65:L66"/>
    <mergeCell ref="F109:H109"/>
    <mergeCell ref="I109:K109"/>
    <mergeCell ref="F104:H104"/>
    <mergeCell ref="I104:K104"/>
    <mergeCell ref="L104:L105"/>
    <mergeCell ref="D106:D107"/>
    <mergeCell ref="E106:E107"/>
    <mergeCell ref="F106:H106"/>
    <mergeCell ref="J142:K142"/>
    <mergeCell ref="H142:I142"/>
    <mergeCell ref="J143:K143"/>
    <mergeCell ref="H143:I143"/>
    <mergeCell ref="F142:G142"/>
    <mergeCell ref="F143:G143"/>
    <mergeCell ref="E109:E110"/>
    <mergeCell ref="L109:L110"/>
    <mergeCell ref="D109:D110"/>
    <mergeCell ref="C134:E134"/>
    <mergeCell ref="E132:E133"/>
    <mergeCell ref="E123:E124"/>
    <mergeCell ref="F123:H123"/>
    <mergeCell ref="I123:K123"/>
    <mergeCell ref="F115:H115"/>
    <mergeCell ref="F117:H117"/>
    <mergeCell ref="H140:K140"/>
    <mergeCell ref="C141:G141"/>
    <mergeCell ref="H141:K141"/>
    <mergeCell ref="A142:B143"/>
    <mergeCell ref="C142:E142"/>
    <mergeCell ref="C143:E143"/>
    <mergeCell ref="B135:E135"/>
    <mergeCell ref="A136:E136"/>
    <mergeCell ref="A137:L137"/>
    <mergeCell ref="A138:B139"/>
    <mergeCell ref="C138:G138"/>
    <mergeCell ref="H138:K138"/>
    <mergeCell ref="C139:G139"/>
    <mergeCell ref="H139:K139"/>
    <mergeCell ref="C109:C124"/>
    <mergeCell ref="E111:E112"/>
    <mergeCell ref="E113:E114"/>
    <mergeCell ref="E115:E116"/>
    <mergeCell ref="E117:E118"/>
    <mergeCell ref="E119:E120"/>
    <mergeCell ref="D111:D124"/>
    <mergeCell ref="A140:B141"/>
    <mergeCell ref="C140:G140"/>
    <mergeCell ref="L59:L60"/>
    <mergeCell ref="L61:L62"/>
    <mergeCell ref="L63:L64"/>
    <mergeCell ref="L67:L68"/>
    <mergeCell ref="C74:E74"/>
    <mergeCell ref="B75:E75"/>
    <mergeCell ref="C76:C77"/>
    <mergeCell ref="D76:D77"/>
    <mergeCell ref="E76:E77"/>
    <mergeCell ref="B76:B102"/>
    <mergeCell ref="C78:E78"/>
    <mergeCell ref="C79:C96"/>
    <mergeCell ref="L79:L80"/>
    <mergeCell ref="L98:L99"/>
    <mergeCell ref="E100:E101"/>
    <mergeCell ref="F100:H100"/>
    <mergeCell ref="I100:K100"/>
    <mergeCell ref="L100:L101"/>
    <mergeCell ref="C97:E97"/>
    <mergeCell ref="C98:C101"/>
    <mergeCell ref="E98:E99"/>
    <mergeCell ref="F98:H98"/>
    <mergeCell ref="I98:K98"/>
    <mergeCell ref="I79:K79"/>
    <mergeCell ref="L70:L71"/>
    <mergeCell ref="C69:E69"/>
    <mergeCell ref="C70:C73"/>
    <mergeCell ref="E70:E71"/>
    <mergeCell ref="F67:H67"/>
    <mergeCell ref="I70:K70"/>
    <mergeCell ref="F72:H72"/>
    <mergeCell ref="E61:E62"/>
    <mergeCell ref="E63:E64"/>
    <mergeCell ref="E67:E68"/>
    <mergeCell ref="F63:H63"/>
    <mergeCell ref="E72:E73"/>
    <mergeCell ref="D70:D73"/>
    <mergeCell ref="E65:E66"/>
    <mergeCell ref="F70:H70"/>
    <mergeCell ref="L17:L18"/>
    <mergeCell ref="E21:E22"/>
    <mergeCell ref="F21:H21"/>
    <mergeCell ref="L21:L22"/>
    <mergeCell ref="I6:K6"/>
    <mergeCell ref="L6:L7"/>
    <mergeCell ref="E10:E11"/>
    <mergeCell ref="F10:H10"/>
    <mergeCell ref="I10:K10"/>
    <mergeCell ref="L10:L11"/>
    <mergeCell ref="F12:H12"/>
    <mergeCell ref="I12:K12"/>
    <mergeCell ref="L12:L13"/>
    <mergeCell ref="L14:L15"/>
    <mergeCell ref="L8:L9"/>
    <mergeCell ref="L19:L20"/>
    <mergeCell ref="I8:K8"/>
    <mergeCell ref="F8:H8"/>
    <mergeCell ref="I14:K14"/>
    <mergeCell ref="F14:H14"/>
    <mergeCell ref="I17:K17"/>
    <mergeCell ref="A6:A75"/>
    <mergeCell ref="E6:E7"/>
    <mergeCell ref="F6:H6"/>
    <mergeCell ref="C16:E16"/>
    <mergeCell ref="E17:E18"/>
    <mergeCell ref="F17:H17"/>
    <mergeCell ref="C40:E40"/>
    <mergeCell ref="B41:E41"/>
    <mergeCell ref="C42:C49"/>
    <mergeCell ref="E42:E43"/>
    <mergeCell ref="C50:E50"/>
    <mergeCell ref="C51:C68"/>
    <mergeCell ref="B6:B40"/>
    <mergeCell ref="B42:B74"/>
    <mergeCell ref="D38:D39"/>
    <mergeCell ref="E31:E32"/>
    <mergeCell ref="F31:H31"/>
    <mergeCell ref="E27:E28"/>
    <mergeCell ref="E29:E30"/>
    <mergeCell ref="D6:D9"/>
    <mergeCell ref="E8:E9"/>
    <mergeCell ref="C6:C15"/>
    <mergeCell ref="D10:D15"/>
    <mergeCell ref="E14:E15"/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C17:C34"/>
    <mergeCell ref="E19:E20"/>
    <mergeCell ref="E23:E24"/>
    <mergeCell ref="E25:E26"/>
    <mergeCell ref="E12:E13"/>
    <mergeCell ref="F23:H23"/>
    <mergeCell ref="F25:H25"/>
    <mergeCell ref="F27:H27"/>
    <mergeCell ref="F29:H29"/>
    <mergeCell ref="I42:K42"/>
    <mergeCell ref="E48:E49"/>
    <mergeCell ref="F48:H48"/>
    <mergeCell ref="I59:K59"/>
    <mergeCell ref="F59:H59"/>
    <mergeCell ref="E33:E34"/>
    <mergeCell ref="E44:E45"/>
    <mergeCell ref="E46:E47"/>
    <mergeCell ref="D17:D20"/>
    <mergeCell ref="D21:D34"/>
    <mergeCell ref="F19:H19"/>
    <mergeCell ref="I19:K19"/>
    <mergeCell ref="I21:K21"/>
    <mergeCell ref="I23:K23"/>
    <mergeCell ref="I25:K25"/>
    <mergeCell ref="I27:K27"/>
    <mergeCell ref="I29:K29"/>
    <mergeCell ref="I57:K57"/>
    <mergeCell ref="I31:K31"/>
    <mergeCell ref="D51:D54"/>
    <mergeCell ref="D55:D68"/>
    <mergeCell ref="D44:D49"/>
    <mergeCell ref="D42:D43"/>
    <mergeCell ref="L23:L24"/>
    <mergeCell ref="L25:L26"/>
    <mergeCell ref="L27:L28"/>
    <mergeCell ref="L44:L45"/>
    <mergeCell ref="L46:L47"/>
    <mergeCell ref="L51:L52"/>
    <mergeCell ref="F53:H53"/>
    <mergeCell ref="F55:H55"/>
    <mergeCell ref="F57:H57"/>
    <mergeCell ref="L36:L37"/>
    <mergeCell ref="L38:L39"/>
    <mergeCell ref="L42:L43"/>
    <mergeCell ref="I48:K48"/>
    <mergeCell ref="L48:L49"/>
    <mergeCell ref="L53:L54"/>
    <mergeCell ref="L55:L56"/>
    <mergeCell ref="L57:L58"/>
    <mergeCell ref="F33:H33"/>
    <mergeCell ref="I33:K33"/>
    <mergeCell ref="F38:H38"/>
    <mergeCell ref="I38:K38"/>
    <mergeCell ref="F36:H36"/>
    <mergeCell ref="I36:K36"/>
    <mergeCell ref="F42:H42"/>
    <mergeCell ref="L29:L30"/>
    <mergeCell ref="L33:L34"/>
    <mergeCell ref="F51:H51"/>
    <mergeCell ref="I44:K44"/>
    <mergeCell ref="I46:K46"/>
    <mergeCell ref="E89:E90"/>
    <mergeCell ref="I85:K85"/>
    <mergeCell ref="I87:K87"/>
    <mergeCell ref="I89:K89"/>
    <mergeCell ref="E51:E52"/>
    <mergeCell ref="E53:E54"/>
    <mergeCell ref="E55:E56"/>
    <mergeCell ref="E57:E58"/>
    <mergeCell ref="E59:E60"/>
    <mergeCell ref="F44:H44"/>
    <mergeCell ref="F46:H46"/>
    <mergeCell ref="F76:H76"/>
    <mergeCell ref="E38:E39"/>
    <mergeCell ref="C35:E35"/>
    <mergeCell ref="C36:C39"/>
    <mergeCell ref="D36:D37"/>
    <mergeCell ref="E36:E37"/>
    <mergeCell ref="F61:H61"/>
    <mergeCell ref="I61:K61"/>
    <mergeCell ref="D79:D82"/>
    <mergeCell ref="F79:H79"/>
    <mergeCell ref="F81:H81"/>
    <mergeCell ref="F83:H83"/>
    <mergeCell ref="F85:H85"/>
    <mergeCell ref="F87:H87"/>
    <mergeCell ref="D83:D96"/>
    <mergeCell ref="E79:E80"/>
    <mergeCell ref="E81:E82"/>
    <mergeCell ref="E83:E84"/>
    <mergeCell ref="E85:E86"/>
    <mergeCell ref="E91:E92"/>
    <mergeCell ref="E95:E96"/>
    <mergeCell ref="L111:L112"/>
    <mergeCell ref="L113:L114"/>
    <mergeCell ref="L115:L116"/>
    <mergeCell ref="L117:L118"/>
    <mergeCell ref="L119:L120"/>
    <mergeCell ref="L121:L122"/>
    <mergeCell ref="F130:H130"/>
    <mergeCell ref="I130:K130"/>
    <mergeCell ref="L130:L131"/>
    <mergeCell ref="F126:H126"/>
    <mergeCell ref="I126:K126"/>
    <mergeCell ref="L126:L127"/>
    <mergeCell ref="F128:H128"/>
    <mergeCell ref="I128:K128"/>
    <mergeCell ref="L128:L129"/>
    <mergeCell ref="F119:H119"/>
    <mergeCell ref="F121:H121"/>
    <mergeCell ref="I111:K111"/>
    <mergeCell ref="I113:K113"/>
    <mergeCell ref="I115:K115"/>
    <mergeCell ref="I117:K117"/>
    <mergeCell ref="I119:K119"/>
    <mergeCell ref="A76:A103"/>
    <mergeCell ref="A104:A135"/>
    <mergeCell ref="L81:L82"/>
    <mergeCell ref="L83:L84"/>
    <mergeCell ref="L85:L86"/>
    <mergeCell ref="L87:L88"/>
    <mergeCell ref="L89:L90"/>
    <mergeCell ref="L91:L92"/>
    <mergeCell ref="L95:L96"/>
    <mergeCell ref="E93:E94"/>
    <mergeCell ref="F93:H93"/>
    <mergeCell ref="I93:K93"/>
    <mergeCell ref="L93:L94"/>
    <mergeCell ref="F95:H95"/>
    <mergeCell ref="E87:E88"/>
    <mergeCell ref="I91:K91"/>
    <mergeCell ref="I95:K95"/>
    <mergeCell ref="F89:H89"/>
    <mergeCell ref="F91:H91"/>
    <mergeCell ref="I81:K81"/>
    <mergeCell ref="I83:K83"/>
    <mergeCell ref="D98:D101"/>
    <mergeCell ref="I121:K12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headerFooter>
    <oddHeader>&amp;C&amp;"+,굵게"&amp;20 2017~2018학년도 신구교과목대비표</oddHeader>
  </headerFooter>
  <rowBreaks count="3" manualBreakCount="3">
    <brk id="41" max="16383" man="1"/>
    <brk id="75" max="16383" man="1"/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2년제 과정 구성표</vt:lpstr>
      <vt:lpstr>2년제 과정 대비표</vt:lpstr>
      <vt:lpstr>'2년제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정선우</cp:lastModifiedBy>
  <cp:lastPrinted>2016-11-24T09:03:10Z</cp:lastPrinted>
  <dcterms:created xsi:type="dcterms:W3CDTF">2015-01-27T09:59:54Z</dcterms:created>
  <dcterms:modified xsi:type="dcterms:W3CDTF">2017-01-18T03:16:04Z</dcterms:modified>
</cp:coreProperties>
</file>