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75" windowWidth="14115" windowHeight="8955"/>
  </bookViews>
  <sheets>
    <sheet name="교육과정표(수정0220)" sheetId="9" r:id="rId1"/>
    <sheet name="신구교과목대비표" sheetId="11" r:id="rId2"/>
    <sheet name="교육과정변경표" sheetId="10" r:id="rId3"/>
  </sheets>
  <calcPr calcId="145621"/>
</workbook>
</file>

<file path=xl/calcChain.xml><?xml version="1.0" encoding="utf-8"?>
<calcChain xmlns="http://schemas.openxmlformats.org/spreadsheetml/2006/main">
  <c r="Q65" i="9" l="1"/>
  <c r="S64" i="9"/>
  <c r="R64" i="9"/>
  <c r="Q64" i="9"/>
  <c r="Q63" i="9"/>
  <c r="F64" i="9"/>
  <c r="G64" i="9"/>
  <c r="H64" i="9"/>
  <c r="I64" i="9"/>
  <c r="J64" i="9"/>
  <c r="K64" i="9"/>
  <c r="L64" i="9"/>
  <c r="M64" i="9"/>
  <c r="N64" i="9"/>
  <c r="O64" i="9"/>
  <c r="P64" i="9"/>
  <c r="E64" i="9"/>
  <c r="S63" i="9" l="1"/>
  <c r="R63" i="9"/>
  <c r="F63" i="9"/>
  <c r="G63" i="9"/>
  <c r="H63" i="9"/>
  <c r="I63" i="9"/>
  <c r="J63" i="9"/>
  <c r="K63" i="9"/>
  <c r="L63" i="9"/>
  <c r="M63" i="9"/>
  <c r="N63" i="9"/>
  <c r="O63" i="9"/>
  <c r="P63" i="9"/>
  <c r="E63" i="9"/>
  <c r="S50" i="9"/>
  <c r="Q50" i="9"/>
  <c r="F50" i="9"/>
  <c r="G50" i="9"/>
  <c r="H50" i="9"/>
  <c r="I50" i="9"/>
  <c r="J50" i="9"/>
  <c r="K50" i="9"/>
  <c r="L50" i="9"/>
  <c r="M50" i="9"/>
  <c r="N50" i="9"/>
  <c r="O50" i="9"/>
  <c r="P50" i="9"/>
  <c r="E50" i="9"/>
  <c r="S21" i="9"/>
  <c r="R21" i="9"/>
  <c r="Q21" i="9"/>
  <c r="F21" i="9"/>
  <c r="G21" i="9"/>
  <c r="H21" i="9"/>
  <c r="I21" i="9"/>
  <c r="J21" i="9"/>
  <c r="K21" i="9"/>
  <c r="L21" i="9"/>
  <c r="M21" i="9"/>
  <c r="N21" i="9"/>
  <c r="O21" i="9"/>
  <c r="P21" i="9"/>
  <c r="E21" i="9"/>
  <c r="F10" i="9"/>
  <c r="G10" i="9"/>
  <c r="H10" i="9"/>
  <c r="I10" i="9"/>
  <c r="J10" i="9"/>
  <c r="K10" i="9"/>
  <c r="L10" i="9"/>
  <c r="M10" i="9"/>
  <c r="N10" i="9"/>
  <c r="O10" i="9"/>
  <c r="P10" i="9"/>
  <c r="E10" i="9"/>
  <c r="R50" i="9" l="1"/>
  <c r="F101" i="11"/>
  <c r="C101" i="11"/>
  <c r="J96" i="11"/>
  <c r="J97" i="11" s="1"/>
  <c r="K96" i="11"/>
  <c r="I96" i="11"/>
  <c r="J74" i="11"/>
  <c r="J75" i="11" s="1"/>
  <c r="K74" i="11"/>
  <c r="K75" i="11" s="1"/>
  <c r="I74" i="11"/>
  <c r="I75" i="11" s="1"/>
  <c r="S17" i="9"/>
  <c r="R17" i="9"/>
  <c r="Q17" i="9"/>
  <c r="S42" i="9"/>
  <c r="R42" i="9"/>
  <c r="Q42" i="9"/>
  <c r="S41" i="9"/>
  <c r="R41" i="9"/>
  <c r="Q41" i="9"/>
  <c r="S40" i="9"/>
  <c r="R40" i="9"/>
  <c r="Q40" i="9"/>
  <c r="S38" i="9"/>
  <c r="R38" i="9"/>
  <c r="Q38" i="9"/>
  <c r="S36" i="9"/>
  <c r="R36" i="9"/>
  <c r="Q36" i="9"/>
  <c r="S34" i="9"/>
  <c r="R34" i="9"/>
  <c r="Q34" i="9"/>
  <c r="I101" i="11"/>
  <c r="K97" i="11"/>
  <c r="S20" i="9"/>
  <c r="R20" i="9"/>
  <c r="Q20" i="9"/>
  <c r="S19" i="9"/>
  <c r="R19" i="9"/>
  <c r="Q19" i="9"/>
  <c r="I97" i="11"/>
  <c r="K52" i="11"/>
  <c r="J52" i="11"/>
  <c r="I52" i="11"/>
  <c r="K35" i="11"/>
  <c r="J35" i="11"/>
  <c r="I35" i="11"/>
  <c r="K29" i="11"/>
  <c r="J29" i="11"/>
  <c r="I29" i="11"/>
  <c r="K12" i="11"/>
  <c r="J12" i="11"/>
  <c r="I12" i="11"/>
  <c r="I103" i="11" s="1"/>
  <c r="I53" i="11" l="1"/>
  <c r="K30" i="11"/>
  <c r="J53" i="11"/>
  <c r="J30" i="11"/>
  <c r="J98" i="11" s="1"/>
  <c r="K53" i="11"/>
  <c r="L101" i="11"/>
  <c r="L103" i="11" s="1"/>
  <c r="I30" i="11"/>
  <c r="I98" i="11" s="1"/>
  <c r="K98" i="11" l="1"/>
  <c r="Q16" i="9"/>
  <c r="R16" i="9"/>
  <c r="S16" i="9"/>
  <c r="S56" i="9"/>
  <c r="R56" i="9"/>
  <c r="Q56" i="9"/>
  <c r="S55" i="9"/>
  <c r="R55" i="9"/>
  <c r="Q55" i="9"/>
  <c r="Q51" i="9"/>
  <c r="R51" i="9"/>
  <c r="S51" i="9"/>
  <c r="Q11" i="9"/>
  <c r="Q12" i="9"/>
  <c r="Q13" i="9"/>
  <c r="Q14" i="9"/>
  <c r="Q15" i="9"/>
  <c r="Q30" i="9"/>
  <c r="Q32" i="9"/>
  <c r="Q22" i="9"/>
  <c r="Q24" i="9"/>
  <c r="Q26" i="9"/>
  <c r="Q28" i="9"/>
  <c r="Q43" i="9"/>
  <c r="Q44" i="9"/>
  <c r="Q45" i="9"/>
  <c r="Q46" i="9"/>
  <c r="Q47" i="9"/>
  <c r="Q48" i="9"/>
  <c r="Q49" i="9"/>
  <c r="Q57" i="9"/>
  <c r="Q60" i="9"/>
  <c r="Q62" i="9"/>
  <c r="R30" i="9"/>
  <c r="S30" i="9"/>
  <c r="R32" i="9"/>
  <c r="S32" i="9"/>
  <c r="S60" i="9"/>
  <c r="R60" i="9"/>
  <c r="S48" i="9"/>
  <c r="S49" i="9"/>
  <c r="R48" i="9"/>
  <c r="R49" i="9"/>
  <c r="S44" i="9"/>
  <c r="S45" i="9"/>
  <c r="S46" i="9"/>
  <c r="R44" i="9"/>
  <c r="R45" i="9"/>
  <c r="R46" i="9"/>
  <c r="S24" i="9"/>
  <c r="S26" i="9"/>
  <c r="S28" i="9"/>
  <c r="R24" i="9"/>
  <c r="R26" i="9"/>
  <c r="R28" i="9"/>
  <c r="S15" i="9"/>
  <c r="R14" i="9"/>
  <c r="R15" i="9"/>
  <c r="S62" i="9"/>
  <c r="R62" i="9"/>
  <c r="S47" i="9"/>
  <c r="R47" i="9"/>
  <c r="S43" i="9"/>
  <c r="R43" i="9"/>
  <c r="S14" i="9"/>
  <c r="S22" i="9"/>
  <c r="R22" i="9"/>
  <c r="S57" i="9"/>
  <c r="R57" i="9"/>
  <c r="G65" i="9"/>
  <c r="J65" i="9"/>
  <c r="M65" i="9"/>
  <c r="P65" i="9"/>
  <c r="R11" i="9"/>
  <c r="R12" i="9"/>
  <c r="R13" i="9"/>
  <c r="S11" i="9"/>
  <c r="S12" i="9"/>
  <c r="S13" i="9"/>
  <c r="S10" i="9"/>
  <c r="Q6" i="9"/>
  <c r="R6" i="9"/>
  <c r="Q7" i="9"/>
  <c r="R7" i="9"/>
  <c r="R5" i="9"/>
  <c r="Q5" i="9"/>
  <c r="F65" i="9" l="1"/>
  <c r="H65" i="9"/>
  <c r="L65" i="9"/>
  <c r="N65" i="9"/>
  <c r="E65" i="9"/>
  <c r="S65" i="9"/>
  <c r="O65" i="9"/>
  <c r="K65" i="9"/>
  <c r="R10" i="9"/>
  <c r="I65" i="9"/>
  <c r="Q10" i="9"/>
  <c r="R65" i="9" l="1"/>
</calcChain>
</file>

<file path=xl/sharedStrings.xml><?xml version="1.0" encoding="utf-8"?>
<sst xmlns="http://schemas.openxmlformats.org/spreadsheetml/2006/main" count="378" uniqueCount="196">
  <si>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</si>
  <si>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</si>
  <si>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</si>
  <si>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</si>
  <si>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</si>
  <si>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</si>
  <si>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</si>
  <si>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</si>
  <si>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전공 계</t>
    <phoneticPr fontId="1" type="noConversion"/>
  </si>
  <si>
    <t>이론</t>
    <phoneticPr fontId="1" type="noConversion"/>
  </si>
  <si>
    <t>핵심</t>
    <phoneticPr fontId="1" type="noConversion"/>
  </si>
  <si>
    <t>교양 계</t>
    <phoneticPr fontId="1" type="noConversion"/>
  </si>
  <si>
    <t>학점</t>
    <phoneticPr fontId="1" type="noConversion"/>
  </si>
  <si>
    <t>실습</t>
    <phoneticPr fontId="1" type="noConversion"/>
  </si>
  <si>
    <t>한국문화사</t>
    <phoneticPr fontId="1" type="noConversion"/>
  </si>
  <si>
    <t>대중문화 현장의 이해</t>
    <phoneticPr fontId="1" type="noConversion"/>
  </si>
  <si>
    <t>스타기획 인성론</t>
    <phoneticPr fontId="1" type="noConversion"/>
  </si>
  <si>
    <t>졸업공연</t>
    <phoneticPr fontId="1" type="noConversion"/>
  </si>
  <si>
    <t>미디 Ⅰ</t>
    <phoneticPr fontId="1" type="noConversion"/>
  </si>
  <si>
    <t>댄스</t>
    <phoneticPr fontId="1" type="noConversion"/>
  </si>
  <si>
    <t>댄스</t>
    <phoneticPr fontId="1" type="noConversion"/>
  </si>
  <si>
    <t>댄스</t>
    <phoneticPr fontId="1" type="noConversion"/>
  </si>
  <si>
    <t>미디 Ⅱ</t>
    <phoneticPr fontId="1" type="noConversion"/>
  </si>
  <si>
    <t xml:space="preserve">현장실습 </t>
    <phoneticPr fontId="1" type="noConversion"/>
  </si>
  <si>
    <t>바디트리밍 Ⅱ</t>
    <phoneticPr fontId="1" type="noConversion"/>
  </si>
  <si>
    <t>바디트리밍 Ⅲ</t>
    <phoneticPr fontId="1" type="noConversion"/>
  </si>
  <si>
    <t>바디트리밍 Ⅳ</t>
    <phoneticPr fontId="1" type="noConversion"/>
  </si>
  <si>
    <t>보컬</t>
    <phoneticPr fontId="1" type="noConversion"/>
  </si>
  <si>
    <t>댄스</t>
    <phoneticPr fontId="1" type="noConversion"/>
  </si>
  <si>
    <t>보컬</t>
    <phoneticPr fontId="1" type="noConversion"/>
  </si>
  <si>
    <t>댄스</t>
    <phoneticPr fontId="1" type="noConversion"/>
  </si>
  <si>
    <t>안무 Ⅱ</t>
    <phoneticPr fontId="1" type="noConversion"/>
  </si>
  <si>
    <t>안무 Ⅰ</t>
    <phoneticPr fontId="1" type="noConversion"/>
  </si>
  <si>
    <t xml:space="preserve">전공영어Ⅰ </t>
    <phoneticPr fontId="1" type="noConversion"/>
  </si>
  <si>
    <t xml:space="preserve">전공영어Ⅱ </t>
    <phoneticPr fontId="1" type="noConversion"/>
  </si>
  <si>
    <t>오디션 튜토리얼 l</t>
    <phoneticPr fontId="1" type="noConversion"/>
  </si>
  <si>
    <t>오디션 튜토리얼 Ⅱ</t>
    <phoneticPr fontId="1" type="noConversion"/>
  </si>
  <si>
    <t>바디트리밍 Ⅰ</t>
    <phoneticPr fontId="1" type="noConversion"/>
  </si>
  <si>
    <t>*라이브공연 Ⅲ</t>
    <phoneticPr fontId="1" type="noConversion"/>
  </si>
  <si>
    <t>*라이브공연 Ⅳ</t>
    <phoneticPr fontId="1" type="noConversion"/>
  </si>
  <si>
    <t>*ProjectⅠ</t>
    <phoneticPr fontId="1" type="noConversion"/>
  </si>
  <si>
    <t>*Project Ⅱ</t>
    <phoneticPr fontId="1" type="noConversion"/>
  </si>
  <si>
    <t>*Project Ⅲ</t>
    <phoneticPr fontId="1" type="noConversion"/>
  </si>
  <si>
    <t>*Project Ⅳ</t>
    <phoneticPr fontId="1" type="noConversion"/>
  </si>
  <si>
    <t>*TechnicⅠ</t>
    <phoneticPr fontId="1" type="noConversion"/>
  </si>
  <si>
    <t xml:space="preserve"> *Technic Ⅱ</t>
    <phoneticPr fontId="1" type="noConversion"/>
  </si>
  <si>
    <t>*연기와화법 Ⅰ</t>
    <phoneticPr fontId="1" type="noConversion"/>
  </si>
  <si>
    <t>*연기와화법 Ⅱ</t>
    <phoneticPr fontId="1" type="noConversion"/>
  </si>
  <si>
    <t>*Trainning Ⅰ</t>
    <phoneticPr fontId="1" type="noConversion"/>
  </si>
  <si>
    <t>*Trainning Ⅱ</t>
    <phoneticPr fontId="1" type="noConversion"/>
  </si>
  <si>
    <t>▪음악편집 Ⅱ</t>
    <phoneticPr fontId="1" type="noConversion"/>
  </si>
  <si>
    <r>
      <rPr>
        <b/>
        <sz val="9"/>
        <rFont val="굴림체"/>
        <family val="3"/>
        <charset val="129"/>
      </rPr>
      <t>▪Specialty l</t>
    </r>
    <r>
      <rPr>
        <sz val="11"/>
        <rFont val="굴림체"/>
        <family val="3"/>
        <charset val="129"/>
      </rPr>
      <t xml:space="preserve"> </t>
    </r>
    <phoneticPr fontId="1" type="noConversion"/>
  </si>
  <si>
    <t>▪Specialty Ⅱ</t>
    <phoneticPr fontId="1" type="noConversion"/>
  </si>
  <si>
    <t>*라이브공연 Ⅱ</t>
    <phoneticPr fontId="1" type="noConversion"/>
  </si>
  <si>
    <t>*라이브공연 Ⅰ</t>
    <phoneticPr fontId="1" type="noConversion"/>
  </si>
  <si>
    <t>▪음악편집 Ⅰ</t>
    <phoneticPr fontId="1" type="noConversion"/>
  </si>
  <si>
    <t>대학생활Ⅰ</t>
    <phoneticPr fontId="1" type="noConversion"/>
  </si>
  <si>
    <t>대학생활Ⅱ</t>
    <phoneticPr fontId="1" type="noConversion"/>
  </si>
  <si>
    <t>전공</t>
    <phoneticPr fontId="1" type="noConversion"/>
  </si>
  <si>
    <t>영어기초 Ⅰ</t>
    <phoneticPr fontId="1" type="noConversion"/>
  </si>
  <si>
    <t>영어기초 Ⅱ</t>
    <phoneticPr fontId="1" type="noConversion"/>
  </si>
  <si>
    <t>2013~2014학년도 교육과정 변경 현황</t>
    <phoneticPr fontId="7" type="noConversion"/>
  </si>
  <si>
    <t>과(계열)명
/
전공명</t>
    <phoneticPr fontId="7" type="noConversion"/>
  </si>
  <si>
    <t>변 경 사 항</t>
  </si>
  <si>
    <t>비 고</t>
  </si>
  <si>
    <t>변경 전(2012~2013)</t>
    <phoneticPr fontId="7" type="noConversion"/>
  </si>
  <si>
    <t>변경 후(2013~2014)</t>
    <phoneticPr fontId="7" type="noConversion"/>
  </si>
  <si>
    <t>학점</t>
  </si>
  <si>
    <t>이론</t>
  </si>
  <si>
    <t>실습</t>
  </si>
  <si>
    <t>엔터테인먼트계열(K-POP스타전공)</t>
    <phoneticPr fontId="1" type="noConversion"/>
  </si>
  <si>
    <t>교과목개설</t>
    <phoneticPr fontId="1" type="noConversion"/>
  </si>
  <si>
    <t>대학생활 Ⅰ</t>
    <phoneticPr fontId="1" type="noConversion"/>
  </si>
  <si>
    <t>라이브공연 Ⅰ</t>
    <phoneticPr fontId="1" type="noConversion"/>
  </si>
  <si>
    <t>음악편집 Ⅰ</t>
    <phoneticPr fontId="1" type="noConversion"/>
  </si>
  <si>
    <t>오디션튜토리얼 Ⅰ</t>
    <phoneticPr fontId="1" type="noConversion"/>
  </si>
  <si>
    <t>Technic Ⅰ(보컬,댄스)</t>
    <phoneticPr fontId="1" type="noConversion"/>
  </si>
  <si>
    <t>대학생활 Ⅱ</t>
    <phoneticPr fontId="1" type="noConversion"/>
  </si>
  <si>
    <t>스타기획인성론</t>
    <phoneticPr fontId="1" type="noConversion"/>
  </si>
  <si>
    <t>라이브공연 Ⅱ</t>
    <phoneticPr fontId="1" type="noConversion"/>
  </si>
  <si>
    <t>Technic Ⅱ(보컬,댄스)</t>
    <phoneticPr fontId="1" type="noConversion"/>
  </si>
  <si>
    <t>오디션튜토리얼 Ⅱ</t>
    <phoneticPr fontId="1" type="noConversion"/>
  </si>
  <si>
    <t>라이브공연 Ⅲ</t>
    <phoneticPr fontId="1" type="noConversion"/>
  </si>
  <si>
    <t>연기와 화법 Ⅰ</t>
    <phoneticPr fontId="1" type="noConversion"/>
  </si>
  <si>
    <t>Trainning Ⅰ (보컬, 댄스)</t>
    <phoneticPr fontId="1" type="noConversion"/>
  </si>
  <si>
    <t>전공영어 Ⅰ</t>
    <phoneticPr fontId="1" type="noConversion"/>
  </si>
  <si>
    <t>현장실습</t>
    <phoneticPr fontId="1" type="noConversion"/>
  </si>
  <si>
    <t>Specialty Ⅰ(미디Ⅰ,안무Ⅰ)</t>
    <phoneticPr fontId="1" type="noConversion"/>
  </si>
  <si>
    <t>라이브공연 Ⅳ</t>
    <phoneticPr fontId="1" type="noConversion"/>
  </si>
  <si>
    <t>연기와 화법 Ⅱ</t>
    <phoneticPr fontId="1" type="noConversion"/>
  </si>
  <si>
    <t>Trainning Ⅱ (보컬, 댄스)</t>
    <phoneticPr fontId="1" type="noConversion"/>
  </si>
  <si>
    <t>전공영어 Ⅱ</t>
    <phoneticPr fontId="1" type="noConversion"/>
  </si>
  <si>
    <t>Specialty Ⅱ(미디Ⅱ,안무Ⅱ)</t>
    <phoneticPr fontId="1" type="noConversion"/>
  </si>
  <si>
    <t>* 교과목 폐지, 학기 변경(1-1 -&gt; 2-1) , 학점 변경, 시수변경, 학기및학점 변경, 교과목 개설</t>
    <phoneticPr fontId="7" type="noConversion"/>
  </si>
  <si>
    <t>학과/전공 : 엔터테인먼트계열 (K-POP스타 전공)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</si>
  <si>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</si>
  <si>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</si>
  <si>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</si>
  <si>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</si>
  <si>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교과목코드</t>
    <phoneticPr fontId="1" type="noConversion"/>
  </si>
  <si>
    <t>2012~2013학년도 교육과정</t>
    <phoneticPr fontId="1" type="noConversion"/>
  </si>
  <si>
    <t>2013~2014학년도 교육과정</t>
    <phoneticPr fontId="1" type="noConversion"/>
  </si>
  <si>
    <t>비고</t>
    <phoneticPr fontId="1" type="noConversion"/>
  </si>
  <si>
    <t>교과목명</t>
    <phoneticPr fontId="1" type="noConversion"/>
  </si>
  <si>
    <t>시간</t>
    <phoneticPr fontId="1" type="noConversion"/>
  </si>
  <si>
    <t>교양</t>
    <phoneticPr fontId="1" type="noConversion"/>
  </si>
  <si>
    <t>교과목 개설</t>
    <phoneticPr fontId="1" type="noConversion"/>
  </si>
  <si>
    <t>전공</t>
    <phoneticPr fontId="1" type="noConversion"/>
  </si>
  <si>
    <t>기초</t>
    <phoneticPr fontId="1" type="noConversion"/>
  </si>
  <si>
    <t>대중문화 현장의 이해</t>
    <phoneticPr fontId="1" type="noConversion"/>
  </si>
  <si>
    <t>교과목 개설</t>
    <phoneticPr fontId="1" type="noConversion"/>
  </si>
  <si>
    <t>라이브공연 Ⅰ</t>
    <phoneticPr fontId="1" type="noConversion"/>
  </si>
  <si>
    <t>음악편집 Ⅰ</t>
    <phoneticPr fontId="1" type="noConversion"/>
  </si>
  <si>
    <t>오디션 튜토리얼 Ⅰ</t>
    <phoneticPr fontId="1" type="noConversion"/>
  </si>
  <si>
    <t>심화</t>
    <phoneticPr fontId="1" type="noConversion"/>
  </si>
  <si>
    <t>Technic Ⅰ(보컬,댄스)</t>
    <phoneticPr fontId="1" type="noConversion"/>
  </si>
  <si>
    <t>바디트리밍 Ⅰ</t>
    <phoneticPr fontId="1" type="noConversion"/>
  </si>
  <si>
    <t>전공 계</t>
    <phoneticPr fontId="1" type="noConversion"/>
  </si>
  <si>
    <t>학기 계</t>
    <phoneticPr fontId="1" type="noConversion"/>
  </si>
  <si>
    <t>교양</t>
    <phoneticPr fontId="1" type="noConversion"/>
  </si>
  <si>
    <t>핵심</t>
    <phoneticPr fontId="1" type="noConversion"/>
  </si>
  <si>
    <t>영어기초 Ⅱ</t>
    <phoneticPr fontId="1" type="noConversion"/>
  </si>
  <si>
    <t>대학생활 Ⅱ</t>
    <phoneticPr fontId="1" type="noConversion"/>
  </si>
  <si>
    <t>교양 계</t>
    <phoneticPr fontId="1" type="noConversion"/>
  </si>
  <si>
    <t>스타기획 인성론</t>
    <phoneticPr fontId="1" type="noConversion"/>
  </si>
  <si>
    <t>Technic Ⅱ(보컬,댄스)</t>
    <phoneticPr fontId="1" type="noConversion"/>
  </si>
  <si>
    <t>바디트리밍 Ⅱ</t>
    <phoneticPr fontId="1" type="noConversion"/>
  </si>
  <si>
    <t>오디션 튜토리얼 Ⅱ</t>
    <phoneticPr fontId="1" type="noConversion"/>
  </si>
  <si>
    <t>라이브공연 Ⅲ</t>
    <phoneticPr fontId="1" type="noConversion"/>
  </si>
  <si>
    <t>바디트리밍 Ⅲ</t>
    <phoneticPr fontId="1" type="noConversion"/>
  </si>
  <si>
    <t>연기와화법 Ⅰ</t>
    <phoneticPr fontId="1" type="noConversion"/>
  </si>
  <si>
    <t>응용</t>
    <phoneticPr fontId="1" type="noConversion"/>
  </si>
  <si>
    <t>Trainning Ⅰ(댄스,보컬)</t>
    <phoneticPr fontId="1" type="noConversion"/>
  </si>
  <si>
    <t>전공영어 Ⅰ</t>
    <phoneticPr fontId="1" type="noConversion"/>
  </si>
  <si>
    <t>현장실습</t>
    <phoneticPr fontId="1" type="noConversion"/>
  </si>
  <si>
    <t>Specialty Ⅰ(미디Ⅰ,안무Ⅰ)</t>
    <phoneticPr fontId="1" type="noConversion"/>
  </si>
  <si>
    <t>바디트리밍 Ⅳ</t>
    <phoneticPr fontId="1" type="noConversion"/>
  </si>
  <si>
    <t>연기와화법 Ⅱ</t>
    <phoneticPr fontId="1" type="noConversion"/>
  </si>
  <si>
    <t>Trainning Ⅱ(댄스,보컬)</t>
    <phoneticPr fontId="1" type="noConversion"/>
  </si>
  <si>
    <t>전공영어 Ⅱ</t>
    <phoneticPr fontId="1" type="noConversion"/>
  </si>
  <si>
    <t>Specialty Ⅱ(미디Ⅱ,안무Ⅱ)</t>
    <phoneticPr fontId="1" type="noConversion"/>
  </si>
  <si>
    <t>졸업공연</t>
    <phoneticPr fontId="1" type="noConversion"/>
  </si>
  <si>
    <t>총계</t>
    <phoneticPr fontId="1" type="noConversion"/>
  </si>
  <si>
    <t>2013~2014 학년도 교육과정</t>
    <phoneticPr fontId="1" type="noConversion"/>
  </si>
  <si>
    <t>전공학점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</si>
  <si>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</si>
  <si>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</si>
  <si>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</si>
  <si>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전공 개설학점 계</t>
    <phoneticPr fontId="1" type="noConversion"/>
  </si>
  <si>
    <t>교양학점</t>
    <phoneticPr fontId="1" type="noConversion"/>
  </si>
  <si>
    <t>교양 개설학점</t>
    <phoneticPr fontId="1" type="noConversion"/>
  </si>
  <si>
    <t>교직 개설학점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</si>
  <si>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</si>
  <si>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</si>
  <si>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</si>
  <si>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전체 교과목 수</t>
    <phoneticPr fontId="1" type="noConversion"/>
  </si>
  <si>
    <t>합계</t>
    <phoneticPr fontId="1" type="noConversion"/>
  </si>
  <si>
    <t>보컬레코딩&amp;디렉팅</t>
    <phoneticPr fontId="1" type="noConversion"/>
  </si>
  <si>
    <t>보컬레코딩&amp;디렉팅</t>
    <phoneticPr fontId="1" type="noConversion"/>
  </si>
  <si>
    <t>취업실무 Ⅰ</t>
    <phoneticPr fontId="1" type="noConversion"/>
  </si>
  <si>
    <t>취업실무 Ⅱ</t>
    <phoneticPr fontId="1" type="noConversion"/>
  </si>
  <si>
    <t>Project Ⅰ(보컬레코딩&amp;디렉팅,댄스)</t>
    <phoneticPr fontId="1" type="noConversion"/>
  </si>
  <si>
    <t>Project Ⅱ(보컬레코딩&amp;디렉팅,댄스)</t>
    <phoneticPr fontId="1" type="noConversion"/>
  </si>
  <si>
    <t>Project Ⅲ(보컬레코딩&amp;디렉팅,댄스)</t>
    <phoneticPr fontId="1" type="noConversion"/>
  </si>
  <si>
    <t>Project Ⅳ(보컬레코딩&amp;디렉팅,댄스)</t>
    <phoneticPr fontId="1" type="noConversion"/>
  </si>
  <si>
    <t>취업실무 Ⅰ</t>
    <phoneticPr fontId="1" type="noConversion"/>
  </si>
  <si>
    <t>취업실무 Ⅱ</t>
    <phoneticPr fontId="1" type="noConversion"/>
  </si>
  <si>
    <t>전공실기Ⅱ</t>
    <phoneticPr fontId="1" type="noConversion"/>
  </si>
  <si>
    <t>전공실기Ⅲ</t>
    <phoneticPr fontId="1" type="noConversion"/>
  </si>
  <si>
    <t>전공실기Ⅳ</t>
    <phoneticPr fontId="1" type="noConversion"/>
  </si>
  <si>
    <t>보컬</t>
    <phoneticPr fontId="1" type="noConversion"/>
  </si>
  <si>
    <t>댄스</t>
    <phoneticPr fontId="1" type="noConversion"/>
  </si>
  <si>
    <t>전공실기Ⅰ</t>
    <phoneticPr fontId="1" type="noConversion"/>
  </si>
  <si>
    <t>심화</t>
    <phoneticPr fontId="1" type="noConversion"/>
  </si>
  <si>
    <t>음악편집 Ⅱ</t>
    <phoneticPr fontId="1" type="noConversion"/>
  </si>
  <si>
    <t>라이브공연 Ⅱ</t>
    <phoneticPr fontId="1" type="noConversion"/>
  </si>
  <si>
    <t>심화</t>
    <phoneticPr fontId="1" type="noConversion"/>
  </si>
  <si>
    <t>전공실기 Ⅰ(보컬,댄스)</t>
    <phoneticPr fontId="1" type="noConversion"/>
  </si>
  <si>
    <t>전공실기 Ⅱ (보컬,댄스)</t>
    <phoneticPr fontId="1" type="noConversion"/>
  </si>
  <si>
    <t>전공실기 Ⅲ (보컬,댄스)</t>
    <phoneticPr fontId="1" type="noConversion"/>
  </si>
  <si>
    <t>라이브공연 Ⅳ</t>
    <phoneticPr fontId="1" type="noConversion"/>
  </si>
  <si>
    <t>전공실기 Ⅳ(보컬,댄스)</t>
    <phoneticPr fontId="1" type="noConversion"/>
  </si>
  <si>
    <t>전공실기 Ⅰ(보컬,댄스)</t>
    <phoneticPr fontId="1" type="noConversion"/>
  </si>
  <si>
    <t>음악편집 Ⅱ</t>
    <phoneticPr fontId="1" type="noConversion"/>
  </si>
  <si>
    <t>전공실기 Ⅱ (보컬,댄스)</t>
    <phoneticPr fontId="1" type="noConversion"/>
  </si>
  <si>
    <t>전공실기 Ⅳ(보컬,댄스)</t>
    <phoneticPr fontId="1" type="noConversion"/>
  </si>
  <si>
    <t>전공실기 Ⅲ(보컬,댄스)</t>
    <phoneticPr fontId="1" type="noConversion"/>
  </si>
  <si>
    <t>교선</t>
    <phoneticPr fontId="1" type="noConversion"/>
  </si>
  <si>
    <t>교필</t>
    <phoneticPr fontId="1" type="noConversion"/>
  </si>
  <si>
    <t>전공
기초</t>
    <phoneticPr fontId="1" type="noConversion"/>
  </si>
  <si>
    <t>교양 계</t>
    <phoneticPr fontId="1" type="noConversion"/>
  </si>
  <si>
    <t>전필</t>
    <phoneticPr fontId="1" type="noConversion"/>
  </si>
  <si>
    <t>소계</t>
    <phoneticPr fontId="1" type="noConversion"/>
  </si>
  <si>
    <t>전공
심화</t>
    <phoneticPr fontId="1" type="noConversion"/>
  </si>
  <si>
    <t>전공
응용</t>
    <phoneticPr fontId="1" type="noConversion"/>
  </si>
  <si>
    <t>학과/전공명: 엔터테인먼트계열(K-POP스타전공)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</si>
</sst>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0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B3C5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5"/>
  <sheetViews>
    <sheetView tabSelected="1" workbookViewId="0">
      <selection activeCell="E6" sqref="E6"/>
    </sheetView>
  </sheetViews>
  <sheetFormatPr defaultRowHeight="13.5" x14ac:dyDescent="0.15"/>
  <cols>
    <col min="1" max="2" width="4.21875" style="1" bestFit="1" customWidth="1"/>
    <col min="3" max="3" width="11.44140625" style="1" bestFit="1" customWidth="1"/>
    <col min="4" max="4" width="14" style="1" bestFit="1" customWidth="1"/>
    <col min="5" max="19" width="4.77734375" style="1" customWidth="1"/>
    <col min="20" max="20" width="3.44140625" style="1" customWidth="1"/>
    <col min="21" max="16384" width="8.88671875" style="1"/>
  </cols>
  <sheetData>
    <row r="1" spans="1:49" s="31" customFormat="1" ht="15.95" customHeight="1" thickBot="1" x14ac:dyDescent="0.2">
      <c r="A1" s="156" t="s">
        <v>195</v>
      </c>
      <c r="B1" s="156"/>
      <c r="C1" s="156"/>
      <c r="D1" s="156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s="28" customFormat="1" ht="15.95" customHeight="1" x14ac:dyDescent="0.15">
      <c r="A2" s="59" t="s">
        <v>1</v>
      </c>
      <c r="B2" s="57"/>
      <c r="C2" s="86" t="s">
        <v>2</v>
      </c>
      <c r="D2" s="87"/>
      <c r="E2" s="57" t="s">
        <v>3</v>
      </c>
      <c r="F2" s="57"/>
      <c r="G2" s="57"/>
      <c r="H2" s="57"/>
      <c r="I2" s="57"/>
      <c r="J2" s="101"/>
      <c r="K2" s="57" t="s">
        <v>4</v>
      </c>
      <c r="L2" s="102"/>
      <c r="M2" s="57"/>
      <c r="N2" s="57"/>
      <c r="O2" s="57"/>
      <c r="P2" s="90"/>
      <c r="Q2" s="97" t="s">
        <v>5</v>
      </c>
      <c r="R2" s="57"/>
      <c r="S2" s="9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28" customFormat="1" ht="15.95" customHeight="1" x14ac:dyDescent="0.15">
      <c r="A3" s="60"/>
      <c r="B3" s="58"/>
      <c r="C3" s="88"/>
      <c r="D3" s="89"/>
      <c r="E3" s="58" t="s">
        <v>6</v>
      </c>
      <c r="F3" s="58"/>
      <c r="G3" s="58"/>
      <c r="H3" s="58" t="s">
        <v>7</v>
      </c>
      <c r="I3" s="58"/>
      <c r="J3" s="99"/>
      <c r="K3" s="58" t="s">
        <v>6</v>
      </c>
      <c r="L3" s="100"/>
      <c r="M3" s="58"/>
      <c r="N3" s="58" t="s">
        <v>7</v>
      </c>
      <c r="O3" s="58"/>
      <c r="P3" s="72"/>
      <c r="Q3" s="75"/>
      <c r="R3" s="58"/>
      <c r="S3" s="7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s="2" customFormat="1" ht="15.95" customHeight="1" thickBot="1" x14ac:dyDescent="0.2">
      <c r="A4" s="83"/>
      <c r="B4" s="84"/>
      <c r="C4" s="88"/>
      <c r="D4" s="89"/>
      <c r="E4" s="26" t="s">
        <v>12</v>
      </c>
      <c r="F4" s="26" t="s">
        <v>9</v>
      </c>
      <c r="G4" s="26" t="s">
        <v>13</v>
      </c>
      <c r="H4" s="26" t="s">
        <v>12</v>
      </c>
      <c r="I4" s="26" t="s">
        <v>9</v>
      </c>
      <c r="J4" s="26" t="s">
        <v>13</v>
      </c>
      <c r="K4" s="26" t="s">
        <v>12</v>
      </c>
      <c r="L4" s="26" t="s">
        <v>9</v>
      </c>
      <c r="M4" s="26" t="s">
        <v>13</v>
      </c>
      <c r="N4" s="26" t="s">
        <v>12</v>
      </c>
      <c r="O4" s="26" t="s">
        <v>9</v>
      </c>
      <c r="P4" s="27" t="s">
        <v>13</v>
      </c>
      <c r="Q4" s="35" t="s">
        <v>12</v>
      </c>
      <c r="R4" s="26" t="s">
        <v>9</v>
      </c>
      <c r="S4" s="27" t="s">
        <v>13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2" customFormat="1" ht="15.95" customHeight="1" x14ac:dyDescent="0.15">
      <c r="A5" s="59" t="s">
        <v>0</v>
      </c>
      <c r="B5" s="57" t="s">
        <v>187</v>
      </c>
      <c r="C5" s="57" t="s">
        <v>59</v>
      </c>
      <c r="D5" s="57"/>
      <c r="E5" s="39">
        <v>2</v>
      </c>
      <c r="F5" s="39">
        <v>2</v>
      </c>
      <c r="G5" s="39">
        <v>0</v>
      </c>
      <c r="H5" s="39"/>
      <c r="I5" s="39"/>
      <c r="J5" s="39"/>
      <c r="K5" s="39"/>
      <c r="L5" s="39"/>
      <c r="M5" s="39"/>
      <c r="N5" s="40"/>
      <c r="O5" s="31"/>
      <c r="P5" s="33"/>
      <c r="Q5" s="32">
        <f t="shared" ref="Q5:R7" si="0">E5+H5+K5+N5</f>
        <v>2</v>
      </c>
      <c r="R5" s="31">
        <f t="shared" si="0"/>
        <v>2</v>
      </c>
      <c r="S5" s="33">
        <v>0</v>
      </c>
      <c r="T5" s="4"/>
      <c r="U5" s="5"/>
      <c r="V5" s="5"/>
      <c r="W5" s="5"/>
      <c r="X5" s="5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95" customHeight="1" x14ac:dyDescent="0.15">
      <c r="A6" s="60"/>
      <c r="B6" s="58"/>
      <c r="C6" s="58" t="s">
        <v>60</v>
      </c>
      <c r="D6" s="58"/>
      <c r="E6" s="2"/>
      <c r="F6" s="2"/>
      <c r="G6" s="2"/>
      <c r="H6" s="2">
        <v>2</v>
      </c>
      <c r="I6" s="2">
        <v>2</v>
      </c>
      <c r="J6" s="2">
        <v>0</v>
      </c>
      <c r="K6" s="2"/>
      <c r="L6" s="2"/>
      <c r="M6" s="2"/>
      <c r="N6" s="2"/>
      <c r="O6" s="2"/>
      <c r="P6" s="49"/>
      <c r="Q6" s="29">
        <f t="shared" si="0"/>
        <v>2</v>
      </c>
      <c r="R6" s="28">
        <f t="shared" si="0"/>
        <v>2</v>
      </c>
      <c r="S6" s="34">
        <v>0</v>
      </c>
    </row>
    <row r="7" spans="1:49" ht="15.95" customHeight="1" x14ac:dyDescent="0.15">
      <c r="A7" s="60"/>
      <c r="B7" s="58"/>
      <c r="C7" s="58" t="s">
        <v>14</v>
      </c>
      <c r="D7" s="58"/>
      <c r="E7" s="2">
        <v>2</v>
      </c>
      <c r="F7" s="2">
        <v>2</v>
      </c>
      <c r="G7" s="2">
        <v>0</v>
      </c>
      <c r="H7" s="2"/>
      <c r="I7" s="2"/>
      <c r="J7" s="2"/>
      <c r="K7" s="2"/>
      <c r="L7" s="2"/>
      <c r="M7" s="2"/>
      <c r="N7" s="2"/>
      <c r="O7" s="2"/>
      <c r="P7" s="49"/>
      <c r="Q7" s="29">
        <f t="shared" si="0"/>
        <v>2</v>
      </c>
      <c r="R7" s="28">
        <f t="shared" si="0"/>
        <v>2</v>
      </c>
      <c r="S7" s="34">
        <v>0</v>
      </c>
    </row>
    <row r="8" spans="1:49" ht="15.95" customHeight="1" x14ac:dyDescent="0.15">
      <c r="A8" s="60"/>
      <c r="B8" s="58" t="s">
        <v>188</v>
      </c>
      <c r="C8" s="58" t="s">
        <v>56</v>
      </c>
      <c r="D8" s="58"/>
      <c r="E8" s="2">
        <v>1</v>
      </c>
      <c r="F8" s="2">
        <v>1</v>
      </c>
      <c r="G8" s="2">
        <v>0</v>
      </c>
      <c r="H8" s="2"/>
      <c r="I8" s="2"/>
      <c r="J8" s="2"/>
      <c r="K8" s="2"/>
      <c r="L8" s="2"/>
      <c r="M8" s="2"/>
      <c r="N8" s="2"/>
      <c r="O8" s="2"/>
      <c r="P8" s="49"/>
      <c r="Q8" s="29">
        <v>1</v>
      </c>
      <c r="R8" s="28">
        <v>1</v>
      </c>
      <c r="S8" s="34">
        <v>0</v>
      </c>
    </row>
    <row r="9" spans="1:49" ht="15.95" customHeight="1" x14ac:dyDescent="0.15">
      <c r="A9" s="60"/>
      <c r="B9" s="58"/>
      <c r="C9" s="58" t="s">
        <v>57</v>
      </c>
      <c r="D9" s="58"/>
      <c r="E9" s="2"/>
      <c r="F9" s="2"/>
      <c r="G9" s="2"/>
      <c r="H9" s="2">
        <v>1</v>
      </c>
      <c r="I9" s="2">
        <v>1</v>
      </c>
      <c r="J9" s="2">
        <v>0</v>
      </c>
      <c r="K9" s="2"/>
      <c r="L9" s="2"/>
      <c r="M9" s="2"/>
      <c r="N9" s="2"/>
      <c r="O9" s="2"/>
      <c r="P9" s="49"/>
      <c r="Q9" s="29">
        <v>1</v>
      </c>
      <c r="R9" s="28">
        <v>1</v>
      </c>
      <c r="S9" s="34">
        <v>0</v>
      </c>
    </row>
    <row r="10" spans="1:49" ht="15.95" customHeight="1" thickBot="1" x14ac:dyDescent="0.2">
      <c r="A10" s="76"/>
      <c r="B10" s="61" t="s">
        <v>190</v>
      </c>
      <c r="C10" s="61"/>
      <c r="D10" s="61"/>
      <c r="E10" s="36">
        <f>SUM(E5:E9)</f>
        <v>5</v>
      </c>
      <c r="F10" s="36">
        <f t="shared" ref="F10:P10" si="1">SUM(F5:F9)</f>
        <v>5</v>
      </c>
      <c r="G10" s="36">
        <f t="shared" si="1"/>
        <v>0</v>
      </c>
      <c r="H10" s="36">
        <f t="shared" si="1"/>
        <v>3</v>
      </c>
      <c r="I10" s="36">
        <f t="shared" si="1"/>
        <v>3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36">
        <f t="shared" si="1"/>
        <v>0</v>
      </c>
      <c r="O10" s="36">
        <f t="shared" si="1"/>
        <v>0</v>
      </c>
      <c r="P10" s="38">
        <f t="shared" si="1"/>
        <v>0</v>
      </c>
      <c r="Q10" s="37">
        <f t="shared" ref="Q10:R10" si="2">E10+H10+K10+N10</f>
        <v>8</v>
      </c>
      <c r="R10" s="36">
        <f t="shared" si="2"/>
        <v>8</v>
      </c>
      <c r="S10" s="38">
        <f>SUM(S5:S9)</f>
        <v>0</v>
      </c>
    </row>
    <row r="11" spans="1:49" ht="15.95" customHeight="1" x14ac:dyDescent="0.15">
      <c r="A11" s="52" t="s">
        <v>58</v>
      </c>
      <c r="B11" s="59" t="s">
        <v>189</v>
      </c>
      <c r="C11" s="57" t="s">
        <v>15</v>
      </c>
      <c r="D11" s="57"/>
      <c r="E11" s="39">
        <v>3</v>
      </c>
      <c r="F11" s="39">
        <v>2</v>
      </c>
      <c r="G11" s="39">
        <v>2</v>
      </c>
      <c r="H11" s="39"/>
      <c r="I11" s="39"/>
      <c r="J11" s="39"/>
      <c r="K11" s="39"/>
      <c r="L11" s="39"/>
      <c r="M11" s="39"/>
      <c r="N11" s="39"/>
      <c r="O11" s="39"/>
      <c r="P11" s="50"/>
      <c r="Q11" s="32">
        <f t="shared" ref="Q11:S51" si="3">SUM(E11+H11+K11+N11)</f>
        <v>3</v>
      </c>
      <c r="R11" s="31">
        <f t="shared" si="3"/>
        <v>2</v>
      </c>
      <c r="S11" s="33">
        <f t="shared" si="3"/>
        <v>2</v>
      </c>
    </row>
    <row r="12" spans="1:49" ht="15.95" customHeight="1" x14ac:dyDescent="0.15">
      <c r="A12" s="53"/>
      <c r="B12" s="60"/>
      <c r="C12" s="58" t="s">
        <v>16</v>
      </c>
      <c r="D12" s="58"/>
      <c r="E12" s="2"/>
      <c r="F12" s="2"/>
      <c r="G12" s="2"/>
      <c r="H12" s="2">
        <v>3</v>
      </c>
      <c r="I12" s="2">
        <v>2</v>
      </c>
      <c r="J12" s="2">
        <v>2</v>
      </c>
      <c r="K12" s="2"/>
      <c r="L12" s="2"/>
      <c r="M12" s="2"/>
      <c r="N12" s="2"/>
      <c r="O12" s="2"/>
      <c r="P12" s="49"/>
      <c r="Q12" s="29">
        <f t="shared" si="3"/>
        <v>3</v>
      </c>
      <c r="R12" s="28">
        <f t="shared" si="3"/>
        <v>2</v>
      </c>
      <c r="S12" s="34">
        <f t="shared" si="3"/>
        <v>2</v>
      </c>
    </row>
    <row r="13" spans="1:49" ht="15.95" customHeight="1" x14ac:dyDescent="0.15">
      <c r="A13" s="53"/>
      <c r="B13" s="60"/>
      <c r="C13" s="58" t="s">
        <v>54</v>
      </c>
      <c r="D13" s="58"/>
      <c r="E13" s="2">
        <v>2</v>
      </c>
      <c r="F13" s="2"/>
      <c r="G13" s="2">
        <v>4</v>
      </c>
      <c r="H13" s="2"/>
      <c r="I13" s="2"/>
      <c r="J13" s="2"/>
      <c r="K13" s="2"/>
      <c r="L13" s="2"/>
      <c r="M13" s="2"/>
      <c r="N13" s="2"/>
      <c r="O13" s="2"/>
      <c r="P13" s="49"/>
      <c r="Q13" s="29">
        <f t="shared" si="3"/>
        <v>2</v>
      </c>
      <c r="R13" s="28">
        <f t="shared" si="3"/>
        <v>0</v>
      </c>
      <c r="S13" s="34">
        <f t="shared" si="3"/>
        <v>4</v>
      </c>
    </row>
    <row r="14" spans="1:49" ht="15.95" customHeight="1" x14ac:dyDescent="0.15">
      <c r="A14" s="53"/>
      <c r="B14" s="60"/>
      <c r="C14" s="58" t="s">
        <v>55</v>
      </c>
      <c r="D14" s="58"/>
      <c r="E14" s="2">
        <v>3</v>
      </c>
      <c r="F14" s="2">
        <v>1</v>
      </c>
      <c r="G14" s="2">
        <v>3</v>
      </c>
      <c r="H14" s="2"/>
      <c r="I14" s="2"/>
      <c r="J14" s="2"/>
      <c r="K14" s="2"/>
      <c r="L14" s="2"/>
      <c r="M14" s="2"/>
      <c r="N14" s="2"/>
      <c r="O14" s="2"/>
      <c r="P14" s="49"/>
      <c r="Q14" s="29">
        <f t="shared" si="3"/>
        <v>3</v>
      </c>
      <c r="R14" s="28">
        <f t="shared" si="3"/>
        <v>1</v>
      </c>
      <c r="S14" s="34">
        <f t="shared" si="3"/>
        <v>3</v>
      </c>
    </row>
    <row r="15" spans="1:49" ht="15.95" customHeight="1" x14ac:dyDescent="0.15">
      <c r="A15" s="53"/>
      <c r="B15" s="60"/>
      <c r="C15" s="58" t="s">
        <v>50</v>
      </c>
      <c r="D15" s="58"/>
      <c r="E15" s="2"/>
      <c r="F15" s="2"/>
      <c r="G15" s="2"/>
      <c r="H15" s="2">
        <v>3</v>
      </c>
      <c r="I15" s="2">
        <v>1</v>
      </c>
      <c r="J15" s="2">
        <v>3</v>
      </c>
      <c r="K15" s="2"/>
      <c r="L15" s="2"/>
      <c r="M15" s="2"/>
      <c r="N15" s="2"/>
      <c r="O15" s="2"/>
      <c r="P15" s="49"/>
      <c r="Q15" s="29">
        <f t="shared" si="3"/>
        <v>3</v>
      </c>
      <c r="R15" s="28">
        <f t="shared" si="3"/>
        <v>1</v>
      </c>
      <c r="S15" s="34">
        <f t="shared" si="3"/>
        <v>3</v>
      </c>
    </row>
    <row r="16" spans="1:49" ht="15.95" customHeight="1" x14ac:dyDescent="0.15">
      <c r="A16" s="53"/>
      <c r="B16" s="60"/>
      <c r="C16" s="58" t="s">
        <v>35</v>
      </c>
      <c r="D16" s="58"/>
      <c r="E16" s="2">
        <v>2</v>
      </c>
      <c r="F16" s="2"/>
      <c r="G16" s="2">
        <v>3</v>
      </c>
      <c r="H16" s="2"/>
      <c r="I16" s="2"/>
      <c r="J16" s="2"/>
      <c r="K16" s="2"/>
      <c r="L16" s="2"/>
      <c r="M16" s="2"/>
      <c r="N16" s="2"/>
      <c r="O16" s="2"/>
      <c r="P16" s="49"/>
      <c r="Q16" s="29">
        <f t="shared" si="3"/>
        <v>2</v>
      </c>
      <c r="R16" s="28">
        <f t="shared" si="3"/>
        <v>0</v>
      </c>
      <c r="S16" s="34">
        <f t="shared" si="3"/>
        <v>3</v>
      </c>
    </row>
    <row r="17" spans="1:19" ht="15.95" customHeight="1" x14ac:dyDescent="0.15">
      <c r="A17" s="53"/>
      <c r="B17" s="60"/>
      <c r="C17" s="71" t="s">
        <v>172</v>
      </c>
      <c r="D17" s="28" t="s">
        <v>170</v>
      </c>
      <c r="E17" s="68">
        <v>2</v>
      </c>
      <c r="F17" s="68"/>
      <c r="G17" s="68">
        <v>2</v>
      </c>
      <c r="H17" s="68"/>
      <c r="I17" s="68"/>
      <c r="J17" s="68"/>
      <c r="K17" s="68"/>
      <c r="L17" s="68"/>
      <c r="M17" s="68"/>
      <c r="N17" s="63"/>
      <c r="O17" s="63"/>
      <c r="P17" s="64"/>
      <c r="Q17" s="65">
        <f>SUM(E17+H17+K17+N17)</f>
        <v>2</v>
      </c>
      <c r="R17" s="67">
        <f>SUM(F17+I17+L17+O17)</f>
        <v>0</v>
      </c>
      <c r="S17" s="69">
        <f>SUM(G17+J17+M17+P17)</f>
        <v>2</v>
      </c>
    </row>
    <row r="18" spans="1:19" ht="15.95" customHeight="1" x14ac:dyDescent="0.15">
      <c r="A18" s="53"/>
      <c r="B18" s="60"/>
      <c r="C18" s="71"/>
      <c r="D18" s="28" t="s">
        <v>171</v>
      </c>
      <c r="E18" s="68"/>
      <c r="F18" s="68"/>
      <c r="G18" s="68"/>
      <c r="H18" s="68"/>
      <c r="I18" s="68"/>
      <c r="J18" s="68"/>
      <c r="K18" s="68"/>
      <c r="L18" s="68"/>
      <c r="M18" s="68"/>
      <c r="N18" s="63"/>
      <c r="O18" s="63"/>
      <c r="P18" s="64"/>
      <c r="Q18" s="66"/>
      <c r="R18" s="68"/>
      <c r="S18" s="70"/>
    </row>
    <row r="19" spans="1:19" ht="15.95" customHeight="1" x14ac:dyDescent="0.15">
      <c r="A19" s="53"/>
      <c r="B19" s="60" t="s">
        <v>191</v>
      </c>
      <c r="C19" s="80" t="s">
        <v>159</v>
      </c>
      <c r="D19" s="80"/>
      <c r="E19" s="2"/>
      <c r="F19" s="2"/>
      <c r="G19" s="2"/>
      <c r="H19" s="2"/>
      <c r="I19" s="2"/>
      <c r="J19" s="2"/>
      <c r="K19" s="2">
        <v>1</v>
      </c>
      <c r="L19" s="2">
        <v>1</v>
      </c>
      <c r="M19" s="2">
        <v>1</v>
      </c>
      <c r="N19" s="2"/>
      <c r="O19" s="2"/>
      <c r="P19" s="49"/>
      <c r="Q19" s="29">
        <f t="shared" ref="Q19:Q20" si="4">SUM(E19+H19+K19+N19)</f>
        <v>1</v>
      </c>
      <c r="R19" s="28">
        <f t="shared" ref="R19:R20" si="5">SUM(F19+I19+L19+O19)</f>
        <v>1</v>
      </c>
      <c r="S19" s="34">
        <f t="shared" ref="S19:S20" si="6">SUM(G19+J19+M19+P19)</f>
        <v>1</v>
      </c>
    </row>
    <row r="20" spans="1:19" ht="15.95" customHeight="1" x14ac:dyDescent="0.15">
      <c r="A20" s="53"/>
      <c r="B20" s="60"/>
      <c r="C20" s="80" t="s">
        <v>160</v>
      </c>
      <c r="D20" s="80"/>
      <c r="E20" s="2"/>
      <c r="F20" s="2"/>
      <c r="G20" s="2"/>
      <c r="H20" s="2"/>
      <c r="I20" s="2"/>
      <c r="J20" s="2"/>
      <c r="K20" s="2"/>
      <c r="L20" s="2"/>
      <c r="M20" s="2"/>
      <c r="N20" s="2">
        <v>1</v>
      </c>
      <c r="O20" s="2">
        <v>1</v>
      </c>
      <c r="P20" s="49">
        <v>1</v>
      </c>
      <c r="Q20" s="29">
        <f t="shared" si="4"/>
        <v>1</v>
      </c>
      <c r="R20" s="28">
        <f t="shared" si="5"/>
        <v>1</v>
      </c>
      <c r="S20" s="34">
        <f t="shared" si="6"/>
        <v>1</v>
      </c>
    </row>
    <row r="21" spans="1:19" ht="15.95" customHeight="1" thickBot="1" x14ac:dyDescent="0.2">
      <c r="A21" s="53"/>
      <c r="B21" s="62" t="s">
        <v>192</v>
      </c>
      <c r="C21" s="61"/>
      <c r="D21" s="61"/>
      <c r="E21" s="41">
        <f>SUM(E11:E20)</f>
        <v>12</v>
      </c>
      <c r="F21" s="41">
        <f t="shared" ref="F21:P21" si="7">SUM(F11:F20)</f>
        <v>3</v>
      </c>
      <c r="G21" s="41">
        <f t="shared" si="7"/>
        <v>14</v>
      </c>
      <c r="H21" s="41">
        <f t="shared" si="7"/>
        <v>6</v>
      </c>
      <c r="I21" s="41">
        <f t="shared" si="7"/>
        <v>3</v>
      </c>
      <c r="J21" s="41">
        <f t="shared" si="7"/>
        <v>5</v>
      </c>
      <c r="K21" s="41">
        <f t="shared" si="7"/>
        <v>1</v>
      </c>
      <c r="L21" s="41">
        <f t="shared" si="7"/>
        <v>1</v>
      </c>
      <c r="M21" s="41">
        <f t="shared" si="7"/>
        <v>1</v>
      </c>
      <c r="N21" s="41">
        <f t="shared" si="7"/>
        <v>1</v>
      </c>
      <c r="O21" s="41">
        <f t="shared" si="7"/>
        <v>1</v>
      </c>
      <c r="P21" s="51">
        <f t="shared" si="7"/>
        <v>1</v>
      </c>
      <c r="Q21" s="37">
        <f t="shared" ref="Q21" si="8">SUM(E21+H21+K21+N21)</f>
        <v>20</v>
      </c>
      <c r="R21" s="36">
        <f t="shared" ref="R21" si="9">SUM(F21+I21+L21+O21)</f>
        <v>8</v>
      </c>
      <c r="S21" s="38">
        <f t="shared" ref="S21" si="10">SUM(G21+J21+M21+P21)</f>
        <v>21</v>
      </c>
    </row>
    <row r="22" spans="1:19" ht="15.95" customHeight="1" x14ac:dyDescent="0.15">
      <c r="A22" s="53"/>
      <c r="B22" s="59" t="s">
        <v>193</v>
      </c>
      <c r="C22" s="57" t="s">
        <v>40</v>
      </c>
      <c r="D22" s="31" t="s">
        <v>157</v>
      </c>
      <c r="E22" s="81">
        <v>3</v>
      </c>
      <c r="F22" s="81">
        <v>1</v>
      </c>
      <c r="G22" s="81">
        <v>3</v>
      </c>
      <c r="H22" s="81"/>
      <c r="I22" s="81"/>
      <c r="J22" s="81"/>
      <c r="K22" s="81"/>
      <c r="L22" s="81"/>
      <c r="M22" s="81"/>
      <c r="N22" s="81"/>
      <c r="O22" s="81"/>
      <c r="P22" s="93"/>
      <c r="Q22" s="94">
        <f t="shared" ref="Q22" si="11">SUM(E22+H22+K22+N22)</f>
        <v>3</v>
      </c>
      <c r="R22" s="95">
        <f t="shared" ref="R22" si="12">SUM(F22+I22+L22+O22)</f>
        <v>1</v>
      </c>
      <c r="S22" s="92">
        <f t="shared" ref="S22" si="13">SUM(G22+J22+M22+P22)</f>
        <v>3</v>
      </c>
    </row>
    <row r="23" spans="1:19" ht="15.95" customHeight="1" x14ac:dyDescent="0.15">
      <c r="A23" s="53"/>
      <c r="B23" s="60"/>
      <c r="C23" s="58"/>
      <c r="D23" s="28" t="s">
        <v>21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0"/>
      <c r="Q23" s="66"/>
      <c r="R23" s="68"/>
      <c r="S23" s="70"/>
    </row>
    <row r="24" spans="1:19" ht="15.95" customHeight="1" x14ac:dyDescent="0.15">
      <c r="A24" s="53"/>
      <c r="B24" s="60"/>
      <c r="C24" s="58" t="s">
        <v>41</v>
      </c>
      <c r="D24" s="28" t="s">
        <v>158</v>
      </c>
      <c r="E24" s="68"/>
      <c r="F24" s="68"/>
      <c r="G24" s="68"/>
      <c r="H24" s="63">
        <v>3</v>
      </c>
      <c r="I24" s="63">
        <v>1</v>
      </c>
      <c r="J24" s="63">
        <v>3</v>
      </c>
      <c r="K24" s="68"/>
      <c r="L24" s="68"/>
      <c r="M24" s="68"/>
      <c r="N24" s="68"/>
      <c r="O24" s="68"/>
      <c r="P24" s="70"/>
      <c r="Q24" s="65">
        <f t="shared" ref="Q24:S28" si="14">SUM(E24+H24+K24+N24)</f>
        <v>3</v>
      </c>
      <c r="R24" s="67">
        <f t="shared" si="14"/>
        <v>1</v>
      </c>
      <c r="S24" s="69">
        <f t="shared" si="14"/>
        <v>3</v>
      </c>
    </row>
    <row r="25" spans="1:19" ht="15.95" customHeight="1" x14ac:dyDescent="0.15">
      <c r="A25" s="53"/>
      <c r="B25" s="60"/>
      <c r="C25" s="58"/>
      <c r="D25" s="28" t="s">
        <v>20</v>
      </c>
      <c r="E25" s="68"/>
      <c r="F25" s="68"/>
      <c r="G25" s="68"/>
      <c r="H25" s="63"/>
      <c r="I25" s="63"/>
      <c r="J25" s="63"/>
      <c r="K25" s="68"/>
      <c r="L25" s="68"/>
      <c r="M25" s="68"/>
      <c r="N25" s="68"/>
      <c r="O25" s="68"/>
      <c r="P25" s="70"/>
      <c r="Q25" s="66"/>
      <c r="R25" s="68"/>
      <c r="S25" s="70"/>
    </row>
    <row r="26" spans="1:19" ht="15.95" customHeight="1" x14ac:dyDescent="0.15">
      <c r="A26" s="53"/>
      <c r="B26" s="60"/>
      <c r="C26" s="71" t="s">
        <v>42</v>
      </c>
      <c r="D26" s="28" t="s">
        <v>158</v>
      </c>
      <c r="E26" s="68"/>
      <c r="F26" s="68"/>
      <c r="G26" s="68"/>
      <c r="H26" s="68"/>
      <c r="I26" s="68"/>
      <c r="J26" s="68"/>
      <c r="K26" s="63">
        <v>3</v>
      </c>
      <c r="L26" s="63">
        <v>1</v>
      </c>
      <c r="M26" s="63">
        <v>3</v>
      </c>
      <c r="N26" s="68"/>
      <c r="O26" s="68"/>
      <c r="P26" s="70"/>
      <c r="Q26" s="65">
        <f t="shared" si="14"/>
        <v>3</v>
      </c>
      <c r="R26" s="67">
        <f t="shared" si="14"/>
        <v>1</v>
      </c>
      <c r="S26" s="69">
        <f t="shared" si="14"/>
        <v>3</v>
      </c>
    </row>
    <row r="27" spans="1:19" ht="15.95" customHeight="1" x14ac:dyDescent="0.15">
      <c r="A27" s="53"/>
      <c r="B27" s="60"/>
      <c r="C27" s="71"/>
      <c r="D27" s="28" t="s">
        <v>20</v>
      </c>
      <c r="E27" s="68"/>
      <c r="F27" s="68"/>
      <c r="G27" s="68"/>
      <c r="H27" s="68"/>
      <c r="I27" s="68"/>
      <c r="J27" s="68"/>
      <c r="K27" s="63"/>
      <c r="L27" s="63"/>
      <c r="M27" s="63"/>
      <c r="N27" s="68"/>
      <c r="O27" s="68"/>
      <c r="P27" s="70"/>
      <c r="Q27" s="66"/>
      <c r="R27" s="68"/>
      <c r="S27" s="70"/>
    </row>
    <row r="28" spans="1:19" ht="15.95" customHeight="1" x14ac:dyDescent="0.15">
      <c r="A28" s="53"/>
      <c r="B28" s="60"/>
      <c r="C28" s="71" t="s">
        <v>43</v>
      </c>
      <c r="D28" s="28" t="s">
        <v>158</v>
      </c>
      <c r="E28" s="68"/>
      <c r="F28" s="68"/>
      <c r="G28" s="68"/>
      <c r="H28" s="68"/>
      <c r="I28" s="68"/>
      <c r="J28" s="68"/>
      <c r="K28" s="68"/>
      <c r="L28" s="68"/>
      <c r="M28" s="68"/>
      <c r="N28" s="63">
        <v>3</v>
      </c>
      <c r="O28" s="63">
        <v>1</v>
      </c>
      <c r="P28" s="64">
        <v>3</v>
      </c>
      <c r="Q28" s="65">
        <f t="shared" si="14"/>
        <v>3</v>
      </c>
      <c r="R28" s="67">
        <f t="shared" si="14"/>
        <v>1</v>
      </c>
      <c r="S28" s="69">
        <f t="shared" si="14"/>
        <v>3</v>
      </c>
    </row>
    <row r="29" spans="1:19" ht="15.95" customHeight="1" x14ac:dyDescent="0.15">
      <c r="A29" s="53"/>
      <c r="B29" s="60"/>
      <c r="C29" s="71"/>
      <c r="D29" s="28" t="s">
        <v>19</v>
      </c>
      <c r="E29" s="68"/>
      <c r="F29" s="68"/>
      <c r="G29" s="68"/>
      <c r="H29" s="68"/>
      <c r="I29" s="68"/>
      <c r="J29" s="68"/>
      <c r="K29" s="68"/>
      <c r="L29" s="68"/>
      <c r="M29" s="68"/>
      <c r="N29" s="63"/>
      <c r="O29" s="63"/>
      <c r="P29" s="64"/>
      <c r="Q29" s="66"/>
      <c r="R29" s="68"/>
      <c r="S29" s="70"/>
    </row>
    <row r="30" spans="1:19" ht="15.95" customHeight="1" x14ac:dyDescent="0.15">
      <c r="A30" s="53"/>
      <c r="B30" s="60"/>
      <c r="C30" s="71" t="s">
        <v>44</v>
      </c>
      <c r="D30" s="28" t="s">
        <v>27</v>
      </c>
      <c r="E30" s="73">
        <v>3</v>
      </c>
      <c r="F30" s="73">
        <v>0</v>
      </c>
      <c r="G30" s="73">
        <v>4</v>
      </c>
      <c r="H30" s="73"/>
      <c r="I30" s="73"/>
      <c r="J30" s="73"/>
      <c r="K30" s="73"/>
      <c r="L30" s="73"/>
      <c r="M30" s="73"/>
      <c r="N30" s="73"/>
      <c r="O30" s="73"/>
      <c r="P30" s="74"/>
      <c r="Q30" s="75">
        <f>SUM(E30+H30+K30+N30)</f>
        <v>3</v>
      </c>
      <c r="R30" s="58">
        <f>SUM(F30+I30+L30+O30)</f>
        <v>0</v>
      </c>
      <c r="S30" s="72">
        <f>SUM(G30+J30+M30+P30)</f>
        <v>4</v>
      </c>
    </row>
    <row r="31" spans="1:19" ht="15.95" customHeight="1" x14ac:dyDescent="0.15">
      <c r="A31" s="53"/>
      <c r="B31" s="60"/>
      <c r="C31" s="71"/>
      <c r="D31" s="28" t="s">
        <v>30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75"/>
      <c r="R31" s="58"/>
      <c r="S31" s="72"/>
    </row>
    <row r="32" spans="1:19" ht="15.95" customHeight="1" x14ac:dyDescent="0.15">
      <c r="A32" s="53"/>
      <c r="B32" s="60"/>
      <c r="C32" s="71" t="s">
        <v>45</v>
      </c>
      <c r="D32" s="28" t="s">
        <v>27</v>
      </c>
      <c r="E32" s="73"/>
      <c r="F32" s="73"/>
      <c r="G32" s="73"/>
      <c r="H32" s="73">
        <v>3</v>
      </c>
      <c r="I32" s="73">
        <v>0</v>
      </c>
      <c r="J32" s="73">
        <v>4</v>
      </c>
      <c r="K32" s="73"/>
      <c r="L32" s="73"/>
      <c r="M32" s="73"/>
      <c r="N32" s="73"/>
      <c r="O32" s="73"/>
      <c r="P32" s="74"/>
      <c r="Q32" s="75">
        <f t="shared" ref="Q32" si="15">SUM(E32+H32+K32+N32)</f>
        <v>3</v>
      </c>
      <c r="R32" s="58">
        <f t="shared" ref="R32" si="16">SUM(F32+I32+L32+O32)</f>
        <v>0</v>
      </c>
      <c r="S32" s="72">
        <f t="shared" ref="S32" si="17">SUM(G32+J32+M32+P32)</f>
        <v>4</v>
      </c>
    </row>
    <row r="33" spans="1:19" ht="15.95" customHeight="1" x14ac:dyDescent="0.15">
      <c r="A33" s="53"/>
      <c r="B33" s="60"/>
      <c r="C33" s="71"/>
      <c r="D33" s="28" t="s">
        <v>19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4"/>
      <c r="Q33" s="75"/>
      <c r="R33" s="58"/>
      <c r="S33" s="72"/>
    </row>
    <row r="34" spans="1:19" ht="15.95" customHeight="1" x14ac:dyDescent="0.15">
      <c r="A34" s="53"/>
      <c r="B34" s="60"/>
      <c r="C34" s="71" t="s">
        <v>167</v>
      </c>
      <c r="D34" s="28" t="s">
        <v>170</v>
      </c>
      <c r="E34" s="68"/>
      <c r="F34" s="68"/>
      <c r="G34" s="68"/>
      <c r="H34" s="68">
        <v>2</v>
      </c>
      <c r="I34" s="68">
        <v>0</v>
      </c>
      <c r="J34" s="68">
        <v>2</v>
      </c>
      <c r="K34" s="68"/>
      <c r="L34" s="68"/>
      <c r="M34" s="68"/>
      <c r="N34" s="63"/>
      <c r="O34" s="63"/>
      <c r="P34" s="64"/>
      <c r="Q34" s="65">
        <f t="shared" ref="Q34" si="18">SUM(E34+H34+K34+N34)</f>
        <v>2</v>
      </c>
      <c r="R34" s="67">
        <f t="shared" ref="R34" si="19">SUM(F34+I34+L34+O34)</f>
        <v>0</v>
      </c>
      <c r="S34" s="69">
        <f t="shared" ref="S34" si="20">SUM(G34+J34+M34+P34)</f>
        <v>2</v>
      </c>
    </row>
    <row r="35" spans="1:19" ht="15.95" customHeight="1" x14ac:dyDescent="0.15">
      <c r="A35" s="53"/>
      <c r="B35" s="60"/>
      <c r="C35" s="71"/>
      <c r="D35" s="28" t="s">
        <v>171</v>
      </c>
      <c r="E35" s="68"/>
      <c r="F35" s="68"/>
      <c r="G35" s="68"/>
      <c r="H35" s="68"/>
      <c r="I35" s="68"/>
      <c r="J35" s="68"/>
      <c r="K35" s="68"/>
      <c r="L35" s="68"/>
      <c r="M35" s="68"/>
      <c r="N35" s="63"/>
      <c r="O35" s="63"/>
      <c r="P35" s="64"/>
      <c r="Q35" s="66"/>
      <c r="R35" s="68"/>
      <c r="S35" s="70"/>
    </row>
    <row r="36" spans="1:19" ht="15.95" customHeight="1" x14ac:dyDescent="0.15">
      <c r="A36" s="53"/>
      <c r="B36" s="60"/>
      <c r="C36" s="71" t="s">
        <v>168</v>
      </c>
      <c r="D36" s="28" t="s">
        <v>170</v>
      </c>
      <c r="E36" s="73"/>
      <c r="F36" s="73"/>
      <c r="G36" s="73"/>
      <c r="H36" s="73"/>
      <c r="I36" s="73"/>
      <c r="J36" s="73"/>
      <c r="K36" s="73">
        <v>2</v>
      </c>
      <c r="L36" s="73">
        <v>0</v>
      </c>
      <c r="M36" s="73">
        <v>2</v>
      </c>
      <c r="N36" s="73"/>
      <c r="O36" s="73"/>
      <c r="P36" s="74"/>
      <c r="Q36" s="75">
        <f>SUM(E36+H36+K36+N36)</f>
        <v>2</v>
      </c>
      <c r="R36" s="58">
        <f>SUM(F36+I36+L36+O36)</f>
        <v>0</v>
      </c>
      <c r="S36" s="72">
        <f>SUM(G36+J36+M36+P36)</f>
        <v>2</v>
      </c>
    </row>
    <row r="37" spans="1:19" ht="15.95" customHeight="1" x14ac:dyDescent="0.15">
      <c r="A37" s="53"/>
      <c r="B37" s="60"/>
      <c r="C37" s="71"/>
      <c r="D37" s="28" t="s">
        <v>171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75"/>
      <c r="R37" s="58"/>
      <c r="S37" s="72"/>
    </row>
    <row r="38" spans="1:19" ht="15.95" customHeight="1" x14ac:dyDescent="0.15">
      <c r="A38" s="53"/>
      <c r="B38" s="60"/>
      <c r="C38" s="71" t="s">
        <v>169</v>
      </c>
      <c r="D38" s="28" t="s">
        <v>170</v>
      </c>
      <c r="E38" s="73"/>
      <c r="F38" s="73"/>
      <c r="G38" s="73"/>
      <c r="H38" s="73"/>
      <c r="I38" s="73"/>
      <c r="J38" s="73"/>
      <c r="K38" s="73"/>
      <c r="L38" s="73"/>
      <c r="M38" s="73"/>
      <c r="N38" s="73">
        <v>2</v>
      </c>
      <c r="O38" s="73">
        <v>0</v>
      </c>
      <c r="P38" s="74">
        <v>2</v>
      </c>
      <c r="Q38" s="75">
        <f t="shared" ref="Q38" si="21">SUM(E38+H38+K38+N38)</f>
        <v>2</v>
      </c>
      <c r="R38" s="58">
        <f t="shared" ref="R38" si="22">SUM(F38+I38+L38+O38)</f>
        <v>0</v>
      </c>
      <c r="S38" s="72">
        <f t="shared" ref="S38" si="23">SUM(G38+J38+M38+P38)</f>
        <v>2</v>
      </c>
    </row>
    <row r="39" spans="1:19" ht="15.95" customHeight="1" x14ac:dyDescent="0.15">
      <c r="A39" s="53"/>
      <c r="B39" s="60"/>
      <c r="C39" s="71"/>
      <c r="D39" s="28" t="s">
        <v>171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58"/>
      <c r="S39" s="72"/>
    </row>
    <row r="40" spans="1:19" ht="15.95" customHeight="1" x14ac:dyDescent="0.15">
      <c r="A40" s="53"/>
      <c r="B40" s="60"/>
      <c r="C40" s="58" t="s">
        <v>53</v>
      </c>
      <c r="D40" s="58"/>
      <c r="E40" s="2"/>
      <c r="F40" s="2"/>
      <c r="G40" s="2"/>
      <c r="H40" s="2">
        <v>2</v>
      </c>
      <c r="I40" s="2">
        <v>0</v>
      </c>
      <c r="J40" s="2">
        <v>4</v>
      </c>
      <c r="K40" s="2"/>
      <c r="L40" s="2"/>
      <c r="M40" s="2"/>
      <c r="N40" s="2"/>
      <c r="O40" s="2"/>
      <c r="P40" s="49"/>
      <c r="Q40" s="29">
        <f t="shared" ref="Q40:Q42" si="24">SUM(E40+H40+K40+N40)</f>
        <v>2</v>
      </c>
      <c r="R40" s="28">
        <f t="shared" ref="R40:R42" si="25">SUM(F40+I40+L40+O40)</f>
        <v>0</v>
      </c>
      <c r="S40" s="34">
        <f t="shared" ref="S40:S42" si="26">SUM(G40+J40+M40+P40)</f>
        <v>4</v>
      </c>
    </row>
    <row r="41" spans="1:19" ht="15.95" customHeight="1" x14ac:dyDescent="0.15">
      <c r="A41" s="53"/>
      <c r="B41" s="60"/>
      <c r="C41" s="58" t="s">
        <v>38</v>
      </c>
      <c r="D41" s="58"/>
      <c r="E41" s="2"/>
      <c r="F41" s="2"/>
      <c r="G41" s="2"/>
      <c r="H41" s="2"/>
      <c r="I41" s="2"/>
      <c r="J41" s="2"/>
      <c r="K41" s="2">
        <v>2</v>
      </c>
      <c r="L41" s="2"/>
      <c r="M41" s="2">
        <v>4</v>
      </c>
      <c r="N41" s="2"/>
      <c r="O41" s="2"/>
      <c r="P41" s="49"/>
      <c r="Q41" s="29">
        <f t="shared" si="24"/>
        <v>2</v>
      </c>
      <c r="R41" s="28">
        <f t="shared" si="25"/>
        <v>0</v>
      </c>
      <c r="S41" s="34">
        <f t="shared" si="26"/>
        <v>4</v>
      </c>
    </row>
    <row r="42" spans="1:19" ht="15.95" customHeight="1" x14ac:dyDescent="0.15">
      <c r="A42" s="53"/>
      <c r="B42" s="60"/>
      <c r="C42" s="58" t="s">
        <v>39</v>
      </c>
      <c r="D42" s="58"/>
      <c r="E42" s="2"/>
      <c r="F42" s="2"/>
      <c r="G42" s="2"/>
      <c r="H42" s="2"/>
      <c r="I42" s="2"/>
      <c r="J42" s="2"/>
      <c r="K42" s="2"/>
      <c r="L42" s="2"/>
      <c r="M42" s="2"/>
      <c r="N42" s="2">
        <v>2</v>
      </c>
      <c r="O42" s="2">
        <v>0</v>
      </c>
      <c r="P42" s="49">
        <v>4</v>
      </c>
      <c r="Q42" s="29">
        <f t="shared" si="24"/>
        <v>2</v>
      </c>
      <c r="R42" s="28">
        <f t="shared" si="25"/>
        <v>0</v>
      </c>
      <c r="S42" s="34">
        <f t="shared" si="26"/>
        <v>4</v>
      </c>
    </row>
    <row r="43" spans="1:19" ht="15.95" customHeight="1" x14ac:dyDescent="0.15">
      <c r="A43" s="53"/>
      <c r="B43" s="60"/>
      <c r="C43" s="58" t="s">
        <v>37</v>
      </c>
      <c r="D43" s="58"/>
      <c r="E43" s="2">
        <v>1</v>
      </c>
      <c r="F43" s="2">
        <v>0</v>
      </c>
      <c r="G43" s="2">
        <v>2</v>
      </c>
      <c r="H43" s="2"/>
      <c r="I43" s="2"/>
      <c r="J43" s="2"/>
      <c r="K43" s="2"/>
      <c r="L43" s="2"/>
      <c r="M43" s="2"/>
      <c r="N43" s="2"/>
      <c r="O43" s="2"/>
      <c r="P43" s="49"/>
      <c r="Q43" s="29">
        <f t="shared" ref="Q43:Q49" si="27">SUM(E43+H43+K43+N43)</f>
        <v>1</v>
      </c>
      <c r="R43" s="28">
        <f t="shared" ref="R43:R49" si="28">SUM(F43+I43+L43+O43)</f>
        <v>0</v>
      </c>
      <c r="S43" s="34">
        <f t="shared" ref="S43:S49" si="29">SUM(G43+J43+M43+P43)</f>
        <v>2</v>
      </c>
    </row>
    <row r="44" spans="1:19" ht="15.95" customHeight="1" x14ac:dyDescent="0.15">
      <c r="A44" s="53"/>
      <c r="B44" s="60"/>
      <c r="C44" s="58" t="s">
        <v>24</v>
      </c>
      <c r="D44" s="58"/>
      <c r="E44" s="2"/>
      <c r="F44" s="2"/>
      <c r="G44" s="2"/>
      <c r="H44" s="2">
        <v>1</v>
      </c>
      <c r="I44" s="2">
        <v>0</v>
      </c>
      <c r="J44" s="2">
        <v>2</v>
      </c>
      <c r="K44" s="2"/>
      <c r="L44" s="2"/>
      <c r="M44" s="2"/>
      <c r="N44" s="2"/>
      <c r="O44" s="2"/>
      <c r="P44" s="49"/>
      <c r="Q44" s="29">
        <f t="shared" si="27"/>
        <v>1</v>
      </c>
      <c r="R44" s="28">
        <f t="shared" si="28"/>
        <v>0</v>
      </c>
      <c r="S44" s="34">
        <f t="shared" si="29"/>
        <v>2</v>
      </c>
    </row>
    <row r="45" spans="1:19" ht="15.95" customHeight="1" x14ac:dyDescent="0.15">
      <c r="A45" s="53"/>
      <c r="B45" s="60"/>
      <c r="C45" s="58" t="s">
        <v>25</v>
      </c>
      <c r="D45" s="58"/>
      <c r="E45" s="2"/>
      <c r="F45" s="2"/>
      <c r="G45" s="2"/>
      <c r="H45" s="2"/>
      <c r="I45" s="2"/>
      <c r="J45" s="2"/>
      <c r="K45" s="2">
        <v>1</v>
      </c>
      <c r="L45" s="2">
        <v>0</v>
      </c>
      <c r="M45" s="2">
        <v>2</v>
      </c>
      <c r="N45" s="2"/>
      <c r="O45" s="2"/>
      <c r="P45" s="49"/>
      <c r="Q45" s="29">
        <f t="shared" si="27"/>
        <v>1</v>
      </c>
      <c r="R45" s="28">
        <f t="shared" si="28"/>
        <v>0</v>
      </c>
      <c r="S45" s="34">
        <f t="shared" si="29"/>
        <v>2</v>
      </c>
    </row>
    <row r="46" spans="1:19" ht="15.95" customHeight="1" x14ac:dyDescent="0.15">
      <c r="A46" s="53"/>
      <c r="B46" s="60"/>
      <c r="C46" s="58" t="s">
        <v>26</v>
      </c>
      <c r="D46" s="58"/>
      <c r="E46" s="2"/>
      <c r="F46" s="2"/>
      <c r="G46" s="2"/>
      <c r="H46" s="2"/>
      <c r="I46" s="2"/>
      <c r="J46" s="2"/>
      <c r="K46" s="2"/>
      <c r="L46" s="2"/>
      <c r="M46" s="2"/>
      <c r="N46" s="2">
        <v>1</v>
      </c>
      <c r="O46" s="2">
        <v>0</v>
      </c>
      <c r="P46" s="49">
        <v>2</v>
      </c>
      <c r="Q46" s="29">
        <f t="shared" si="27"/>
        <v>1</v>
      </c>
      <c r="R46" s="28">
        <f t="shared" si="28"/>
        <v>0</v>
      </c>
      <c r="S46" s="34">
        <f t="shared" si="29"/>
        <v>2</v>
      </c>
    </row>
    <row r="47" spans="1:19" ht="15.95" customHeight="1" x14ac:dyDescent="0.15">
      <c r="A47" s="53"/>
      <c r="B47" s="60"/>
      <c r="C47" s="58" t="s">
        <v>46</v>
      </c>
      <c r="D47" s="58"/>
      <c r="E47" s="2"/>
      <c r="F47" s="2"/>
      <c r="G47" s="2"/>
      <c r="H47" s="2"/>
      <c r="I47" s="2"/>
      <c r="J47" s="2"/>
      <c r="K47" s="2">
        <v>2</v>
      </c>
      <c r="L47" s="2">
        <v>1</v>
      </c>
      <c r="M47" s="2">
        <v>2</v>
      </c>
      <c r="N47" s="2"/>
      <c r="O47" s="2"/>
      <c r="P47" s="49"/>
      <c r="Q47" s="29">
        <f t="shared" si="27"/>
        <v>2</v>
      </c>
      <c r="R47" s="28">
        <f t="shared" si="28"/>
        <v>1</v>
      </c>
      <c r="S47" s="34">
        <f t="shared" si="29"/>
        <v>2</v>
      </c>
    </row>
    <row r="48" spans="1:19" ht="15.95" customHeight="1" x14ac:dyDescent="0.15">
      <c r="A48" s="53"/>
      <c r="B48" s="60"/>
      <c r="C48" s="58" t="s">
        <v>47</v>
      </c>
      <c r="D48" s="58"/>
      <c r="E48" s="2"/>
      <c r="F48" s="2"/>
      <c r="G48" s="2"/>
      <c r="H48" s="2"/>
      <c r="I48" s="2"/>
      <c r="J48" s="2"/>
      <c r="K48" s="2"/>
      <c r="L48" s="2"/>
      <c r="M48" s="2"/>
      <c r="N48" s="2">
        <v>2</v>
      </c>
      <c r="O48" s="2">
        <v>1</v>
      </c>
      <c r="P48" s="49">
        <v>2</v>
      </c>
      <c r="Q48" s="29">
        <f t="shared" si="27"/>
        <v>2</v>
      </c>
      <c r="R48" s="28">
        <f t="shared" si="28"/>
        <v>1</v>
      </c>
      <c r="S48" s="34">
        <f t="shared" si="29"/>
        <v>2</v>
      </c>
    </row>
    <row r="49" spans="1:19" ht="15.95" customHeight="1" x14ac:dyDescent="0.15">
      <c r="A49" s="53"/>
      <c r="B49" s="60"/>
      <c r="C49" s="58" t="s">
        <v>36</v>
      </c>
      <c r="D49" s="58"/>
      <c r="E49" s="2"/>
      <c r="F49" s="2"/>
      <c r="G49" s="2"/>
      <c r="H49" s="2">
        <v>2</v>
      </c>
      <c r="I49" s="2">
        <v>0</v>
      </c>
      <c r="J49" s="2">
        <v>3</v>
      </c>
      <c r="K49" s="2"/>
      <c r="L49" s="2"/>
      <c r="M49" s="2"/>
      <c r="N49" s="2"/>
      <c r="O49" s="2"/>
      <c r="P49" s="49"/>
      <c r="Q49" s="29">
        <f t="shared" si="27"/>
        <v>2</v>
      </c>
      <c r="R49" s="28">
        <f t="shared" si="28"/>
        <v>0</v>
      </c>
      <c r="S49" s="34">
        <f t="shared" si="29"/>
        <v>3</v>
      </c>
    </row>
    <row r="50" spans="1:19" ht="15.95" customHeight="1" thickBot="1" x14ac:dyDescent="0.2">
      <c r="A50" s="53"/>
      <c r="B50" s="62" t="s">
        <v>192</v>
      </c>
      <c r="C50" s="61"/>
      <c r="D50" s="61"/>
      <c r="E50" s="36">
        <f>SUM(E22:E49)</f>
        <v>7</v>
      </c>
      <c r="F50" s="36">
        <f t="shared" ref="F50:P50" si="30">SUM(F22:F49)</f>
        <v>1</v>
      </c>
      <c r="G50" s="36">
        <f t="shared" si="30"/>
        <v>9</v>
      </c>
      <c r="H50" s="36">
        <f t="shared" si="30"/>
        <v>13</v>
      </c>
      <c r="I50" s="36">
        <f t="shared" si="30"/>
        <v>1</v>
      </c>
      <c r="J50" s="36">
        <f t="shared" si="30"/>
        <v>18</v>
      </c>
      <c r="K50" s="36">
        <f t="shared" si="30"/>
        <v>10</v>
      </c>
      <c r="L50" s="36">
        <f t="shared" si="30"/>
        <v>2</v>
      </c>
      <c r="M50" s="36">
        <f t="shared" si="30"/>
        <v>13</v>
      </c>
      <c r="N50" s="36">
        <f t="shared" si="30"/>
        <v>10</v>
      </c>
      <c r="O50" s="36">
        <f t="shared" si="30"/>
        <v>2</v>
      </c>
      <c r="P50" s="38">
        <f t="shared" si="30"/>
        <v>13</v>
      </c>
      <c r="Q50" s="37">
        <f t="shared" ref="Q50" si="31">SUM(E50+H50+K50+N50)</f>
        <v>40</v>
      </c>
      <c r="R50" s="36">
        <f t="shared" ref="R50" si="32">SUM(F50+I50+L50+O50)</f>
        <v>6</v>
      </c>
      <c r="S50" s="38">
        <f t="shared" ref="S50" si="33">SUM(G50+J50+M50+P50)</f>
        <v>53</v>
      </c>
    </row>
    <row r="51" spans="1:19" ht="15.95" customHeight="1" x14ac:dyDescent="0.15">
      <c r="A51" s="53"/>
      <c r="B51" s="103" t="s">
        <v>194</v>
      </c>
      <c r="C51" s="79" t="s">
        <v>48</v>
      </c>
      <c r="D51" s="42" t="s">
        <v>27</v>
      </c>
      <c r="E51" s="82"/>
      <c r="F51" s="82"/>
      <c r="G51" s="82"/>
      <c r="H51" s="82"/>
      <c r="I51" s="82"/>
      <c r="J51" s="82"/>
      <c r="K51" s="82">
        <v>3</v>
      </c>
      <c r="L51" s="82">
        <v>1</v>
      </c>
      <c r="M51" s="82">
        <v>3</v>
      </c>
      <c r="N51" s="82"/>
      <c r="O51" s="82"/>
      <c r="P51" s="91"/>
      <c r="Q51" s="97">
        <f>SUM(E51+H51+K51+N51)</f>
        <v>3</v>
      </c>
      <c r="R51" s="57">
        <f t="shared" si="3"/>
        <v>1</v>
      </c>
      <c r="S51" s="90">
        <f t="shared" si="3"/>
        <v>3</v>
      </c>
    </row>
    <row r="52" spans="1:19" ht="15.95" customHeight="1" x14ac:dyDescent="0.15">
      <c r="A52" s="53"/>
      <c r="B52" s="104"/>
      <c r="C52" s="71"/>
      <c r="D52" s="30" t="s">
        <v>28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58"/>
      <c r="S52" s="72"/>
    </row>
    <row r="53" spans="1:19" ht="15.95" customHeight="1" x14ac:dyDescent="0.15">
      <c r="A53" s="53"/>
      <c r="B53" s="104"/>
      <c r="C53" s="71" t="s">
        <v>49</v>
      </c>
      <c r="D53" s="30" t="s">
        <v>29</v>
      </c>
      <c r="E53" s="73"/>
      <c r="F53" s="73"/>
      <c r="G53" s="73"/>
      <c r="H53" s="73"/>
      <c r="I53" s="73"/>
      <c r="J53" s="73"/>
      <c r="K53" s="73"/>
      <c r="L53" s="73"/>
      <c r="M53" s="73"/>
      <c r="N53" s="73">
        <v>3</v>
      </c>
      <c r="O53" s="73">
        <v>1</v>
      </c>
      <c r="P53" s="74">
        <v>3</v>
      </c>
      <c r="Q53" s="75">
        <v>3</v>
      </c>
      <c r="R53" s="58">
        <v>1</v>
      </c>
      <c r="S53" s="72">
        <v>3</v>
      </c>
    </row>
    <row r="54" spans="1:19" ht="15.95" customHeight="1" x14ac:dyDescent="0.15">
      <c r="A54" s="53"/>
      <c r="B54" s="104"/>
      <c r="C54" s="71"/>
      <c r="D54" s="30" t="s">
        <v>28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5"/>
      <c r="R54" s="58"/>
      <c r="S54" s="72"/>
    </row>
    <row r="55" spans="1:19" ht="15.95" customHeight="1" x14ac:dyDescent="0.15">
      <c r="A55" s="53"/>
      <c r="B55" s="104"/>
      <c r="C55" s="80" t="s">
        <v>33</v>
      </c>
      <c r="D55" s="80"/>
      <c r="E55" s="2"/>
      <c r="F55" s="2"/>
      <c r="G55" s="2"/>
      <c r="H55" s="2"/>
      <c r="I55" s="2"/>
      <c r="J55" s="2"/>
      <c r="K55" s="2">
        <v>2</v>
      </c>
      <c r="L55" s="2">
        <v>2</v>
      </c>
      <c r="M55" s="2"/>
      <c r="N55" s="2"/>
      <c r="O55" s="2"/>
      <c r="P55" s="49"/>
      <c r="Q55" s="29">
        <f t="shared" ref="Q55:Q56" si="34">SUM(E55+H55+K55+N55)</f>
        <v>2</v>
      </c>
      <c r="R55" s="28">
        <f t="shared" ref="R55:R56" si="35">SUM(F55+I55+L55+O55)</f>
        <v>2</v>
      </c>
      <c r="S55" s="34">
        <f t="shared" ref="S55:S56" si="36">SUM(G55+J55+M55+P55)</f>
        <v>0</v>
      </c>
    </row>
    <row r="56" spans="1:19" ht="15.95" customHeight="1" x14ac:dyDescent="0.15">
      <c r="A56" s="53"/>
      <c r="B56" s="104"/>
      <c r="C56" s="80" t="s">
        <v>34</v>
      </c>
      <c r="D56" s="80"/>
      <c r="E56" s="2"/>
      <c r="F56" s="2"/>
      <c r="G56" s="2"/>
      <c r="H56" s="2"/>
      <c r="I56" s="2"/>
      <c r="J56" s="2"/>
      <c r="K56" s="2"/>
      <c r="L56" s="2"/>
      <c r="M56" s="2"/>
      <c r="N56" s="2">
        <v>2</v>
      </c>
      <c r="O56" s="2">
        <v>2</v>
      </c>
      <c r="P56" s="49"/>
      <c r="Q56" s="29">
        <f t="shared" si="34"/>
        <v>2</v>
      </c>
      <c r="R56" s="28">
        <f t="shared" si="35"/>
        <v>2</v>
      </c>
      <c r="S56" s="34">
        <f t="shared" si="36"/>
        <v>0</v>
      </c>
    </row>
    <row r="57" spans="1:19" ht="15.95" customHeight="1" x14ac:dyDescent="0.15">
      <c r="A57" s="53"/>
      <c r="B57" s="104"/>
      <c r="C57" s="80" t="s">
        <v>23</v>
      </c>
      <c r="D57" s="80"/>
      <c r="E57" s="2"/>
      <c r="F57" s="2"/>
      <c r="G57" s="2"/>
      <c r="H57" s="2"/>
      <c r="I57" s="2"/>
      <c r="J57" s="2"/>
      <c r="K57" s="2">
        <v>3</v>
      </c>
      <c r="L57" s="2">
        <v>0</v>
      </c>
      <c r="M57" s="2">
        <v>0</v>
      </c>
      <c r="N57" s="2"/>
      <c r="O57" s="2"/>
      <c r="P57" s="49"/>
      <c r="Q57" s="29">
        <f t="shared" ref="Q57:S57" si="37">SUM(E57+H57+K57+N57)</f>
        <v>3</v>
      </c>
      <c r="R57" s="28">
        <f t="shared" si="37"/>
        <v>0</v>
      </c>
      <c r="S57" s="34">
        <f t="shared" si="37"/>
        <v>0</v>
      </c>
    </row>
    <row r="58" spans="1:19" ht="15.95" customHeight="1" x14ac:dyDescent="0.15">
      <c r="A58" s="53"/>
      <c r="B58" s="104"/>
      <c r="C58" s="98" t="s">
        <v>51</v>
      </c>
      <c r="D58" s="28" t="s">
        <v>18</v>
      </c>
      <c r="E58" s="85"/>
      <c r="F58" s="85"/>
      <c r="G58" s="85"/>
      <c r="H58" s="85"/>
      <c r="I58" s="85"/>
      <c r="J58" s="85"/>
      <c r="K58" s="85">
        <v>3</v>
      </c>
      <c r="L58" s="85">
        <v>1</v>
      </c>
      <c r="M58" s="85">
        <v>3</v>
      </c>
      <c r="N58" s="85"/>
      <c r="O58" s="85"/>
      <c r="P58" s="96"/>
      <c r="Q58" s="65">
        <v>3</v>
      </c>
      <c r="R58" s="67">
        <v>1</v>
      </c>
      <c r="S58" s="69">
        <v>3</v>
      </c>
    </row>
    <row r="59" spans="1:19" ht="15.95" customHeight="1" x14ac:dyDescent="0.15">
      <c r="A59" s="53"/>
      <c r="B59" s="104"/>
      <c r="C59" s="98"/>
      <c r="D59" s="28" t="s">
        <v>32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70"/>
      <c r="Q59" s="66"/>
      <c r="R59" s="68"/>
      <c r="S59" s="70"/>
    </row>
    <row r="60" spans="1:19" ht="15.95" customHeight="1" x14ac:dyDescent="0.15">
      <c r="A60" s="53"/>
      <c r="B60" s="104"/>
      <c r="C60" s="58" t="s">
        <v>52</v>
      </c>
      <c r="D60" s="28" t="s">
        <v>22</v>
      </c>
      <c r="E60" s="68"/>
      <c r="F60" s="68"/>
      <c r="G60" s="68"/>
      <c r="H60" s="68"/>
      <c r="I60" s="68"/>
      <c r="J60" s="68"/>
      <c r="K60" s="68"/>
      <c r="L60" s="68"/>
      <c r="M60" s="68"/>
      <c r="N60" s="63">
        <v>3</v>
      </c>
      <c r="O60" s="63">
        <v>1</v>
      </c>
      <c r="P60" s="64">
        <v>3</v>
      </c>
      <c r="Q60" s="65">
        <f>SUM(N60)</f>
        <v>3</v>
      </c>
      <c r="R60" s="67">
        <f>SUM(O60)</f>
        <v>1</v>
      </c>
      <c r="S60" s="69">
        <f>SUM(P60)</f>
        <v>3</v>
      </c>
    </row>
    <row r="61" spans="1:19" ht="15.95" customHeight="1" x14ac:dyDescent="0.15">
      <c r="A61" s="53"/>
      <c r="B61" s="104"/>
      <c r="C61" s="98"/>
      <c r="D61" s="28" t="s">
        <v>31</v>
      </c>
      <c r="E61" s="68"/>
      <c r="F61" s="68"/>
      <c r="G61" s="68"/>
      <c r="H61" s="68"/>
      <c r="I61" s="68"/>
      <c r="J61" s="68"/>
      <c r="K61" s="68"/>
      <c r="L61" s="68"/>
      <c r="M61" s="68"/>
      <c r="N61" s="63"/>
      <c r="O61" s="63"/>
      <c r="P61" s="64"/>
      <c r="Q61" s="66"/>
      <c r="R61" s="68"/>
      <c r="S61" s="70"/>
    </row>
    <row r="62" spans="1:19" ht="15.95" customHeight="1" x14ac:dyDescent="0.15">
      <c r="A62" s="53"/>
      <c r="B62" s="104"/>
      <c r="C62" s="58" t="s">
        <v>17</v>
      </c>
      <c r="D62" s="58"/>
      <c r="E62" s="2"/>
      <c r="F62" s="2"/>
      <c r="G62" s="2"/>
      <c r="H62" s="2"/>
      <c r="I62" s="2"/>
      <c r="J62" s="2"/>
      <c r="K62" s="2"/>
      <c r="L62" s="2"/>
      <c r="M62" s="2"/>
      <c r="N62" s="2">
        <v>2</v>
      </c>
      <c r="O62" s="2">
        <v>0</v>
      </c>
      <c r="P62" s="49">
        <v>4</v>
      </c>
      <c r="Q62" s="29">
        <f t="shared" ref="Q62" si="38">SUM(E62+H62+K62+N62)</f>
        <v>2</v>
      </c>
      <c r="R62" s="28">
        <f t="shared" ref="R62" si="39">SUM(F62+I62+L62+O62)</f>
        <v>0</v>
      </c>
      <c r="S62" s="34">
        <f t="shared" ref="S62" si="40">SUM(G62+J62+M62+P62)</f>
        <v>4</v>
      </c>
    </row>
    <row r="63" spans="1:19" ht="15.95" customHeight="1" thickBot="1" x14ac:dyDescent="0.2">
      <c r="A63" s="53"/>
      <c r="B63" s="62" t="s">
        <v>192</v>
      </c>
      <c r="C63" s="61"/>
      <c r="D63" s="61"/>
      <c r="E63" s="36">
        <f>SUM(E51:E62)</f>
        <v>0</v>
      </c>
      <c r="F63" s="36">
        <f t="shared" ref="F63:P63" si="41">SUM(F51:F62)</f>
        <v>0</v>
      </c>
      <c r="G63" s="36">
        <f t="shared" si="41"/>
        <v>0</v>
      </c>
      <c r="H63" s="36">
        <f t="shared" si="41"/>
        <v>0</v>
      </c>
      <c r="I63" s="36">
        <f t="shared" si="41"/>
        <v>0</v>
      </c>
      <c r="J63" s="36">
        <f t="shared" si="41"/>
        <v>0</v>
      </c>
      <c r="K63" s="36">
        <f t="shared" si="41"/>
        <v>11</v>
      </c>
      <c r="L63" s="36">
        <f t="shared" si="41"/>
        <v>4</v>
      </c>
      <c r="M63" s="36">
        <f t="shared" si="41"/>
        <v>6</v>
      </c>
      <c r="N63" s="36">
        <f t="shared" si="41"/>
        <v>10</v>
      </c>
      <c r="O63" s="36">
        <f t="shared" si="41"/>
        <v>4</v>
      </c>
      <c r="P63" s="38">
        <f t="shared" si="41"/>
        <v>10</v>
      </c>
      <c r="Q63" s="37">
        <f>SUM(E63+H63+K63+N63)</f>
        <v>21</v>
      </c>
      <c r="R63" s="36">
        <f t="shared" ref="R63" si="42">SUM(F63+I63+L63+O63)</f>
        <v>8</v>
      </c>
      <c r="S63" s="38">
        <f t="shared" ref="S63" si="43">SUM(G63+J63+M63+P63)</f>
        <v>16</v>
      </c>
    </row>
    <row r="64" spans="1:19" ht="15.95" customHeight="1" thickBot="1" x14ac:dyDescent="0.2">
      <c r="A64" s="54"/>
      <c r="B64" s="77" t="s">
        <v>8</v>
      </c>
      <c r="C64" s="78"/>
      <c r="D64" s="78"/>
      <c r="E64" s="45">
        <f>E63+E50+E21</f>
        <v>19</v>
      </c>
      <c r="F64" s="45">
        <f t="shared" ref="F64:P64" si="44">F63+F50+F21</f>
        <v>4</v>
      </c>
      <c r="G64" s="45">
        <f t="shared" si="44"/>
        <v>23</v>
      </c>
      <c r="H64" s="45">
        <f t="shared" si="44"/>
        <v>19</v>
      </c>
      <c r="I64" s="45">
        <f t="shared" si="44"/>
        <v>4</v>
      </c>
      <c r="J64" s="45">
        <f t="shared" si="44"/>
        <v>23</v>
      </c>
      <c r="K64" s="45">
        <f t="shared" si="44"/>
        <v>22</v>
      </c>
      <c r="L64" s="45">
        <f t="shared" si="44"/>
        <v>7</v>
      </c>
      <c r="M64" s="45">
        <f t="shared" si="44"/>
        <v>20</v>
      </c>
      <c r="N64" s="45">
        <f t="shared" si="44"/>
        <v>21</v>
      </c>
      <c r="O64" s="45">
        <f t="shared" si="44"/>
        <v>7</v>
      </c>
      <c r="P64" s="46">
        <f t="shared" si="44"/>
        <v>24</v>
      </c>
      <c r="Q64" s="47">
        <f>SUM(E64+H64+K64+N64)</f>
        <v>81</v>
      </c>
      <c r="R64" s="45">
        <f t="shared" ref="R64" si="45">SUM(F64+I64+L64+O64)</f>
        <v>22</v>
      </c>
      <c r="S64" s="46">
        <f t="shared" ref="S64" si="46">SUM(G64+J64+M64+P64)</f>
        <v>90</v>
      </c>
    </row>
    <row r="65" spans="1:19" ht="15.95" customHeight="1" thickBot="1" x14ac:dyDescent="0.2">
      <c r="A65" s="55" t="s">
        <v>156</v>
      </c>
      <c r="B65" s="56"/>
      <c r="C65" s="56"/>
      <c r="D65" s="56"/>
      <c r="E65" s="43">
        <f t="shared" ref="E65:S65" si="47">SUM(E64+E10)</f>
        <v>24</v>
      </c>
      <c r="F65" s="43">
        <f t="shared" si="47"/>
        <v>9</v>
      </c>
      <c r="G65" s="43">
        <f t="shared" si="47"/>
        <v>23</v>
      </c>
      <c r="H65" s="43">
        <f t="shared" si="47"/>
        <v>22</v>
      </c>
      <c r="I65" s="43">
        <f t="shared" si="47"/>
        <v>7</v>
      </c>
      <c r="J65" s="43">
        <f t="shared" si="47"/>
        <v>23</v>
      </c>
      <c r="K65" s="43">
        <f t="shared" si="47"/>
        <v>22</v>
      </c>
      <c r="L65" s="43">
        <f t="shared" si="47"/>
        <v>7</v>
      </c>
      <c r="M65" s="43">
        <f t="shared" si="47"/>
        <v>20</v>
      </c>
      <c r="N65" s="43">
        <f t="shared" si="47"/>
        <v>21</v>
      </c>
      <c r="O65" s="43">
        <f t="shared" si="47"/>
        <v>7</v>
      </c>
      <c r="P65" s="44">
        <f t="shared" si="47"/>
        <v>24</v>
      </c>
      <c r="Q65" s="48">
        <f t="shared" si="47"/>
        <v>89</v>
      </c>
      <c r="R65" s="43">
        <f t="shared" si="47"/>
        <v>30</v>
      </c>
      <c r="S65" s="44">
        <f t="shared" si="47"/>
        <v>90</v>
      </c>
    </row>
  </sheetData>
  <mergeCells count="274">
    <mergeCell ref="B51:B62"/>
    <mergeCell ref="B22:B49"/>
    <mergeCell ref="S60:S61"/>
    <mergeCell ref="M32:M33"/>
    <mergeCell ref="N32:N33"/>
    <mergeCell ref="O32:O33"/>
    <mergeCell ref="P32:P33"/>
    <mergeCell ref="Q32:Q33"/>
    <mergeCell ref="R32:R33"/>
    <mergeCell ref="S32:S33"/>
    <mergeCell ref="C30:C31"/>
    <mergeCell ref="H32:H33"/>
    <mergeCell ref="I32:I33"/>
    <mergeCell ref="J32:J33"/>
    <mergeCell ref="E32:E33"/>
    <mergeCell ref="F32:F33"/>
    <mergeCell ref="G32:G33"/>
    <mergeCell ref="K32:K33"/>
    <mergeCell ref="L32:L33"/>
    <mergeCell ref="P60:P61"/>
    <mergeCell ref="Q60:Q61"/>
    <mergeCell ref="R60:R61"/>
    <mergeCell ref="N28:N29"/>
    <mergeCell ref="O28:O29"/>
    <mergeCell ref="P28:P29"/>
    <mergeCell ref="Q28:Q29"/>
    <mergeCell ref="R30:R31"/>
    <mergeCell ref="P53:P54"/>
    <mergeCell ref="Q53:Q54"/>
    <mergeCell ref="R53:R54"/>
    <mergeCell ref="N53:N54"/>
    <mergeCell ref="O53:O54"/>
    <mergeCell ref="R51:R52"/>
    <mergeCell ref="N34:N35"/>
    <mergeCell ref="O34:O35"/>
    <mergeCell ref="P34:P35"/>
    <mergeCell ref="Q34:Q35"/>
    <mergeCell ref="R34:R35"/>
    <mergeCell ref="Q36:Q37"/>
    <mergeCell ref="R36:R37"/>
    <mergeCell ref="Q2:S3"/>
    <mergeCell ref="E3:G3"/>
    <mergeCell ref="H3:J3"/>
    <mergeCell ref="K3:M3"/>
    <mergeCell ref="N3:P3"/>
    <mergeCell ref="E2:J2"/>
    <mergeCell ref="K2:P2"/>
    <mergeCell ref="L30:L31"/>
    <mergeCell ref="M30:M31"/>
    <mergeCell ref="N30:N31"/>
    <mergeCell ref="O30:O31"/>
    <mergeCell ref="P30:P31"/>
    <mergeCell ref="Q30:Q31"/>
    <mergeCell ref="O24:O25"/>
    <mergeCell ref="P24:P25"/>
    <mergeCell ref="J22:J23"/>
    <mergeCell ref="E28:E29"/>
    <mergeCell ref="F28:F29"/>
    <mergeCell ref="E26:E27"/>
    <mergeCell ref="F26:F27"/>
    <mergeCell ref="G26:G27"/>
    <mergeCell ref="H26:H27"/>
    <mergeCell ref="I26:I27"/>
    <mergeCell ref="J26:J27"/>
    <mergeCell ref="E24:E25"/>
    <mergeCell ref="F24:F25"/>
    <mergeCell ref="G24:G25"/>
    <mergeCell ref="G51:G52"/>
    <mergeCell ref="E53:E54"/>
    <mergeCell ref="G30:G31"/>
    <mergeCell ref="L26:L27"/>
    <mergeCell ref="M26:M27"/>
    <mergeCell ref="L28:L29"/>
    <mergeCell ref="H30:H31"/>
    <mergeCell ref="K28:K29"/>
    <mergeCell ref="I28:I29"/>
    <mergeCell ref="J28:J29"/>
    <mergeCell ref="K26:K27"/>
    <mergeCell ref="L51:L52"/>
    <mergeCell ref="G28:G29"/>
    <mergeCell ref="M28:M29"/>
    <mergeCell ref="M51:M52"/>
    <mergeCell ref="C48:D48"/>
    <mergeCell ref="C62:D62"/>
    <mergeCell ref="C58:C59"/>
    <mergeCell ref="C60:C61"/>
    <mergeCell ref="E30:E31"/>
    <mergeCell ref="F30:F31"/>
    <mergeCell ref="F60:F61"/>
    <mergeCell ref="F58:F59"/>
    <mergeCell ref="G58:G59"/>
    <mergeCell ref="H58:H59"/>
    <mergeCell ref="I58:I59"/>
    <mergeCell ref="J58:J59"/>
    <mergeCell ref="H60:H61"/>
    <mergeCell ref="E51:E52"/>
    <mergeCell ref="F51:F52"/>
    <mergeCell ref="F53:F54"/>
    <mergeCell ref="K51:K52"/>
    <mergeCell ref="K30:K31"/>
    <mergeCell ref="C42:D42"/>
    <mergeCell ref="M34:M35"/>
    <mergeCell ref="N60:N61"/>
    <mergeCell ref="O60:O61"/>
    <mergeCell ref="S58:S59"/>
    <mergeCell ref="K58:K59"/>
    <mergeCell ref="L58:L59"/>
    <mergeCell ref="M58:M59"/>
    <mergeCell ref="N58:N59"/>
    <mergeCell ref="O58:O59"/>
    <mergeCell ref="H24:H25"/>
    <mergeCell ref="I24:I25"/>
    <mergeCell ref="J24:J25"/>
    <mergeCell ref="N24:N25"/>
    <mergeCell ref="J30:J31"/>
    <mergeCell ref="R28:R29"/>
    <mergeCell ref="L24:L25"/>
    <mergeCell ref="M24:M25"/>
    <mergeCell ref="K24:K25"/>
    <mergeCell ref="P58:P59"/>
    <mergeCell ref="Q58:Q59"/>
    <mergeCell ref="R58:R59"/>
    <mergeCell ref="P26:P27"/>
    <mergeCell ref="Q26:Q27"/>
    <mergeCell ref="S53:S54"/>
    <mergeCell ref="Q51:Q52"/>
    <mergeCell ref="S51:S52"/>
    <mergeCell ref="C26:C27"/>
    <mergeCell ref="C24:C25"/>
    <mergeCell ref="N22:N23"/>
    <mergeCell ref="O22:O23"/>
    <mergeCell ref="S30:S31"/>
    <mergeCell ref="N26:N27"/>
    <mergeCell ref="O26:O27"/>
    <mergeCell ref="P51:P52"/>
    <mergeCell ref="N51:N52"/>
    <mergeCell ref="O51:O52"/>
    <mergeCell ref="S22:S23"/>
    <mergeCell ref="P22:P23"/>
    <mergeCell ref="Q22:Q23"/>
    <mergeCell ref="R24:R25"/>
    <mergeCell ref="S24:S25"/>
    <mergeCell ref="R26:R27"/>
    <mergeCell ref="S26:S27"/>
    <mergeCell ref="Q24:Q25"/>
    <mergeCell ref="S28:S29"/>
    <mergeCell ref="C46:D46"/>
    <mergeCell ref="R22:R23"/>
    <mergeCell ref="K22:K23"/>
    <mergeCell ref="L22:L23"/>
    <mergeCell ref="K60:K61"/>
    <mergeCell ref="L60:L61"/>
    <mergeCell ref="M60:M61"/>
    <mergeCell ref="M22:M23"/>
    <mergeCell ref="G53:G54"/>
    <mergeCell ref="H53:H54"/>
    <mergeCell ref="I53:I54"/>
    <mergeCell ref="J53:J54"/>
    <mergeCell ref="K53:K54"/>
    <mergeCell ref="L53:L54"/>
    <mergeCell ref="M53:M54"/>
    <mergeCell ref="A2:B4"/>
    <mergeCell ref="E58:E59"/>
    <mergeCell ref="E22:E23"/>
    <mergeCell ref="G60:G61"/>
    <mergeCell ref="I60:I61"/>
    <mergeCell ref="J60:J61"/>
    <mergeCell ref="C2:D4"/>
    <mergeCell ref="C5:D5"/>
    <mergeCell ref="C6:D6"/>
    <mergeCell ref="C7:D7"/>
    <mergeCell ref="C9:D9"/>
    <mergeCell ref="E60:E61"/>
    <mergeCell ref="F22:F23"/>
    <mergeCell ref="G22:G23"/>
    <mergeCell ref="H22:H23"/>
    <mergeCell ref="I22:I23"/>
    <mergeCell ref="H28:H29"/>
    <mergeCell ref="I30:I31"/>
    <mergeCell ref="H51:H52"/>
    <mergeCell ref="I51:I52"/>
    <mergeCell ref="J51:J52"/>
    <mergeCell ref="C57:D57"/>
    <mergeCell ref="C49:D49"/>
    <mergeCell ref="C55:D55"/>
    <mergeCell ref="C56:D56"/>
    <mergeCell ref="C32:C33"/>
    <mergeCell ref="C28:C29"/>
    <mergeCell ref="C19:D19"/>
    <mergeCell ref="C20:D20"/>
    <mergeCell ref="C43:D43"/>
    <mergeCell ref="C44:D44"/>
    <mergeCell ref="C47:D47"/>
    <mergeCell ref="S34:S35"/>
    <mergeCell ref="C40:D40"/>
    <mergeCell ref="C41:D41"/>
    <mergeCell ref="E36:E37"/>
    <mergeCell ref="F36:F37"/>
    <mergeCell ref="G36:G37"/>
    <mergeCell ref="H36:H37"/>
    <mergeCell ref="I36:I37"/>
    <mergeCell ref="J36:J37"/>
    <mergeCell ref="K36:K37"/>
    <mergeCell ref="L36:L37"/>
    <mergeCell ref="C34:C35"/>
    <mergeCell ref="E34:E35"/>
    <mergeCell ref="F34:F35"/>
    <mergeCell ref="G34:G35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S36:S37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C36:C37"/>
    <mergeCell ref="N17:N18"/>
    <mergeCell ref="O17:O18"/>
    <mergeCell ref="P17:P18"/>
    <mergeCell ref="Q17:Q18"/>
    <mergeCell ref="R17:R18"/>
    <mergeCell ref="S17:S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1:A64"/>
    <mergeCell ref="A65:D65"/>
    <mergeCell ref="B5:B7"/>
    <mergeCell ref="B8:B9"/>
    <mergeCell ref="B11:B18"/>
    <mergeCell ref="B19:B20"/>
    <mergeCell ref="B10:D10"/>
    <mergeCell ref="B21:D21"/>
    <mergeCell ref="B50:D50"/>
    <mergeCell ref="B63:D63"/>
    <mergeCell ref="C17:C18"/>
    <mergeCell ref="C8:D8"/>
    <mergeCell ref="A5:A10"/>
    <mergeCell ref="B64:D64"/>
    <mergeCell ref="C16:D16"/>
    <mergeCell ref="C22:C23"/>
    <mergeCell ref="C12:D12"/>
    <mergeCell ref="C13:D13"/>
    <mergeCell ref="C14:D14"/>
    <mergeCell ref="C11:D11"/>
    <mergeCell ref="C15:D15"/>
    <mergeCell ref="C51:C52"/>
    <mergeCell ref="C53:C54"/>
    <mergeCell ref="C45:D45"/>
  </mergeCells>
  <phoneticPr fontId="1" type="noConversion"/>
  <printOptions horizontalCentered="1" verticalCentered="1"/>
  <pageMargins left="0.39370078740157483" right="0.39370078740157483" top="0.74803149606299213" bottom="0.15748031496062992" header="0.31496062992125984" footer="0"/>
  <pageSetup paperSize="9" scale="74" orientation="portrait" r:id="rId1"/>
  <headerFooter>
    <oddHeader>&amp;C&amp;"굴림체,굵게"&amp;16 2013~2014학년도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opLeftCell="A70" workbookViewId="0">
      <selection activeCell="I80" sqref="I80:K80"/>
    </sheetView>
  </sheetViews>
  <sheetFormatPr defaultRowHeight="13.5" x14ac:dyDescent="0.15"/>
  <cols>
    <col min="1" max="4" width="4.77734375" customWidth="1"/>
    <col min="5" max="5" width="10.77734375" customWidth="1"/>
    <col min="6" max="11" width="8.77734375" customWidth="1"/>
    <col min="12" max="12" width="24.33203125" customWidth="1"/>
  </cols>
  <sheetData>
    <row r="1" spans="1:12" x14ac:dyDescent="0.15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x14ac:dyDescent="0.15">
      <c r="A2" s="68" t="s">
        <v>95</v>
      </c>
      <c r="B2" s="68" t="s">
        <v>96</v>
      </c>
      <c r="C2" s="106" t="s">
        <v>97</v>
      </c>
      <c r="D2" s="106" t="s">
        <v>98</v>
      </c>
      <c r="E2" s="106" t="s">
        <v>99</v>
      </c>
      <c r="F2" s="107" t="s">
        <v>100</v>
      </c>
      <c r="G2" s="107"/>
      <c r="H2" s="107"/>
      <c r="I2" s="107" t="s">
        <v>101</v>
      </c>
      <c r="J2" s="107"/>
      <c r="K2" s="107"/>
      <c r="L2" s="68" t="s">
        <v>102</v>
      </c>
    </row>
    <row r="3" spans="1:12" x14ac:dyDescent="0.15">
      <c r="A3" s="68"/>
      <c r="B3" s="68"/>
      <c r="C3" s="106"/>
      <c r="D3" s="106"/>
      <c r="E3" s="106"/>
      <c r="F3" s="68" t="s">
        <v>103</v>
      </c>
      <c r="G3" s="68"/>
      <c r="H3" s="68"/>
      <c r="I3" s="68" t="s">
        <v>103</v>
      </c>
      <c r="J3" s="68"/>
      <c r="K3" s="68"/>
      <c r="L3" s="68"/>
    </row>
    <row r="4" spans="1:12" x14ac:dyDescent="0.15">
      <c r="A4" s="68"/>
      <c r="B4" s="68"/>
      <c r="C4" s="106"/>
      <c r="D4" s="106"/>
      <c r="E4" s="106"/>
      <c r="F4" s="68" t="s">
        <v>12</v>
      </c>
      <c r="G4" s="68" t="s">
        <v>104</v>
      </c>
      <c r="H4" s="68"/>
      <c r="I4" s="68" t="s">
        <v>12</v>
      </c>
      <c r="J4" s="68" t="s">
        <v>104</v>
      </c>
      <c r="K4" s="68"/>
      <c r="L4" s="68"/>
    </row>
    <row r="5" spans="1:12" x14ac:dyDescent="0.15">
      <c r="A5" s="68"/>
      <c r="B5" s="68"/>
      <c r="C5" s="106"/>
      <c r="D5" s="106"/>
      <c r="E5" s="106"/>
      <c r="F5" s="68"/>
      <c r="G5" s="18" t="s">
        <v>9</v>
      </c>
      <c r="H5" s="18" t="s">
        <v>13</v>
      </c>
      <c r="I5" s="68"/>
      <c r="J5" s="18" t="s">
        <v>9</v>
      </c>
      <c r="K5" s="18" t="s">
        <v>13</v>
      </c>
      <c r="L5" s="68"/>
    </row>
    <row r="6" spans="1:12" x14ac:dyDescent="0.15">
      <c r="A6" s="68">
        <v>1</v>
      </c>
      <c r="B6" s="68">
        <v>1</v>
      </c>
      <c r="C6" s="108" t="s">
        <v>105</v>
      </c>
      <c r="D6" s="68" t="s">
        <v>10</v>
      </c>
      <c r="E6" s="68"/>
      <c r="F6" s="110"/>
      <c r="G6" s="111"/>
      <c r="H6" s="66"/>
      <c r="I6" s="68" t="s">
        <v>59</v>
      </c>
      <c r="J6" s="68"/>
      <c r="K6" s="68"/>
      <c r="L6" s="108" t="s">
        <v>106</v>
      </c>
    </row>
    <row r="7" spans="1:12" x14ac:dyDescent="0.15">
      <c r="A7" s="68"/>
      <c r="B7" s="68"/>
      <c r="C7" s="109"/>
      <c r="D7" s="68"/>
      <c r="E7" s="68"/>
      <c r="F7" s="18"/>
      <c r="G7" s="18"/>
      <c r="H7" s="18"/>
      <c r="I7" s="18">
        <v>2</v>
      </c>
      <c r="J7" s="18">
        <v>2</v>
      </c>
      <c r="K7" s="18"/>
      <c r="L7" s="112"/>
    </row>
    <row r="8" spans="1:12" x14ac:dyDescent="0.15">
      <c r="A8" s="68"/>
      <c r="B8" s="68"/>
      <c r="C8" s="109"/>
      <c r="D8" s="68" t="s">
        <v>10</v>
      </c>
      <c r="E8" s="68"/>
      <c r="F8" s="110"/>
      <c r="G8" s="111"/>
      <c r="H8" s="66"/>
      <c r="I8" s="68" t="s">
        <v>14</v>
      </c>
      <c r="J8" s="68"/>
      <c r="K8" s="68"/>
      <c r="L8" s="108" t="s">
        <v>106</v>
      </c>
    </row>
    <row r="9" spans="1:12" x14ac:dyDescent="0.15">
      <c r="A9" s="68"/>
      <c r="B9" s="68"/>
      <c r="C9" s="109"/>
      <c r="D9" s="68"/>
      <c r="E9" s="68"/>
      <c r="F9" s="18"/>
      <c r="G9" s="18"/>
      <c r="H9" s="18"/>
      <c r="I9" s="18">
        <v>2</v>
      </c>
      <c r="J9" s="18">
        <v>2</v>
      </c>
      <c r="K9" s="18"/>
      <c r="L9" s="112"/>
    </row>
    <row r="10" spans="1:12" x14ac:dyDescent="0.15">
      <c r="A10" s="68"/>
      <c r="B10" s="68"/>
      <c r="C10" s="109"/>
      <c r="D10" s="68" t="s">
        <v>10</v>
      </c>
      <c r="E10" s="68"/>
      <c r="F10" s="110"/>
      <c r="G10" s="111"/>
      <c r="H10" s="66"/>
      <c r="I10" s="68" t="s">
        <v>72</v>
      </c>
      <c r="J10" s="68"/>
      <c r="K10" s="68"/>
      <c r="L10" s="108" t="s">
        <v>106</v>
      </c>
    </row>
    <row r="11" spans="1:12" x14ac:dyDescent="0.15">
      <c r="A11" s="68"/>
      <c r="B11" s="68"/>
      <c r="C11" s="109"/>
      <c r="D11" s="68"/>
      <c r="E11" s="68"/>
      <c r="F11" s="18"/>
      <c r="G11" s="18"/>
      <c r="H11" s="18"/>
      <c r="I11" s="18">
        <v>1</v>
      </c>
      <c r="J11" s="18">
        <v>1</v>
      </c>
      <c r="K11" s="18"/>
      <c r="L11" s="112"/>
    </row>
    <row r="12" spans="1:12" x14ac:dyDescent="0.15">
      <c r="A12" s="68"/>
      <c r="B12" s="68"/>
      <c r="C12" s="68" t="s">
        <v>11</v>
      </c>
      <c r="D12" s="68"/>
      <c r="E12" s="68"/>
      <c r="F12" s="18"/>
      <c r="G12" s="18"/>
      <c r="H12" s="18"/>
      <c r="I12" s="18">
        <f>SUM(I7,I9,I11)</f>
        <v>5</v>
      </c>
      <c r="J12" s="18">
        <f t="shared" ref="J12:K12" si="0">SUM(J7,J9,J11)</f>
        <v>5</v>
      </c>
      <c r="K12" s="18">
        <f t="shared" si="0"/>
        <v>0</v>
      </c>
      <c r="L12" s="18"/>
    </row>
    <row r="13" spans="1:12" x14ac:dyDescent="0.15">
      <c r="A13" s="68"/>
      <c r="B13" s="68"/>
      <c r="C13" s="68" t="s">
        <v>107</v>
      </c>
      <c r="D13" s="68" t="s">
        <v>108</v>
      </c>
      <c r="E13" s="68"/>
      <c r="F13" s="110"/>
      <c r="G13" s="111"/>
      <c r="H13" s="66"/>
      <c r="I13" s="68" t="s">
        <v>109</v>
      </c>
      <c r="J13" s="68"/>
      <c r="K13" s="68"/>
      <c r="L13" s="108" t="s">
        <v>110</v>
      </c>
    </row>
    <row r="14" spans="1:12" x14ac:dyDescent="0.15">
      <c r="A14" s="68"/>
      <c r="B14" s="68"/>
      <c r="C14" s="68"/>
      <c r="D14" s="68"/>
      <c r="E14" s="68"/>
      <c r="F14" s="18"/>
      <c r="G14" s="18"/>
      <c r="H14" s="18"/>
      <c r="I14" s="18">
        <v>3</v>
      </c>
      <c r="J14" s="18">
        <v>2</v>
      </c>
      <c r="K14" s="18">
        <v>2</v>
      </c>
      <c r="L14" s="112"/>
    </row>
    <row r="15" spans="1:12" x14ac:dyDescent="0.15">
      <c r="A15" s="68"/>
      <c r="B15" s="68"/>
      <c r="C15" s="68"/>
      <c r="D15" s="68" t="s">
        <v>108</v>
      </c>
      <c r="E15" s="68"/>
      <c r="F15" s="110"/>
      <c r="G15" s="111"/>
      <c r="H15" s="66"/>
      <c r="I15" s="68" t="s">
        <v>111</v>
      </c>
      <c r="J15" s="68"/>
      <c r="K15" s="68"/>
      <c r="L15" s="108" t="s">
        <v>110</v>
      </c>
    </row>
    <row r="16" spans="1:12" x14ac:dyDescent="0.15">
      <c r="A16" s="68"/>
      <c r="B16" s="68"/>
      <c r="C16" s="68"/>
      <c r="D16" s="68"/>
      <c r="E16" s="68"/>
      <c r="F16" s="18"/>
      <c r="G16" s="18"/>
      <c r="H16" s="18"/>
      <c r="I16" s="18">
        <v>2</v>
      </c>
      <c r="J16" s="18"/>
      <c r="K16" s="18">
        <v>4</v>
      </c>
      <c r="L16" s="112"/>
    </row>
    <row r="17" spans="1:12" x14ac:dyDescent="0.15">
      <c r="A17" s="68"/>
      <c r="B17" s="68"/>
      <c r="C17" s="68"/>
      <c r="D17" s="68" t="s">
        <v>108</v>
      </c>
      <c r="E17" s="68"/>
      <c r="F17" s="110"/>
      <c r="G17" s="111"/>
      <c r="H17" s="66"/>
      <c r="I17" s="68" t="s">
        <v>112</v>
      </c>
      <c r="J17" s="68"/>
      <c r="K17" s="68"/>
      <c r="L17" s="108" t="s">
        <v>110</v>
      </c>
    </row>
    <row r="18" spans="1:12" x14ac:dyDescent="0.15">
      <c r="A18" s="68"/>
      <c r="B18" s="68"/>
      <c r="C18" s="68"/>
      <c r="D18" s="68"/>
      <c r="E18" s="68"/>
      <c r="F18" s="18"/>
      <c r="G18" s="18"/>
      <c r="H18" s="18"/>
      <c r="I18" s="18">
        <v>3</v>
      </c>
      <c r="J18" s="18">
        <v>1</v>
      </c>
      <c r="K18" s="18">
        <v>3</v>
      </c>
      <c r="L18" s="112"/>
    </row>
    <row r="19" spans="1:12" x14ac:dyDescent="0.15">
      <c r="A19" s="68"/>
      <c r="B19" s="68"/>
      <c r="C19" s="68"/>
      <c r="D19" s="68" t="s">
        <v>108</v>
      </c>
      <c r="E19" s="68"/>
      <c r="F19" s="110"/>
      <c r="G19" s="111"/>
      <c r="H19" s="66"/>
      <c r="I19" s="68" t="s">
        <v>177</v>
      </c>
      <c r="J19" s="68"/>
      <c r="K19" s="68"/>
      <c r="L19" s="108" t="s">
        <v>110</v>
      </c>
    </row>
    <row r="20" spans="1:12" x14ac:dyDescent="0.15">
      <c r="A20" s="68"/>
      <c r="B20" s="68"/>
      <c r="C20" s="68"/>
      <c r="D20" s="68"/>
      <c r="E20" s="68"/>
      <c r="F20" s="18"/>
      <c r="G20" s="18"/>
      <c r="H20" s="18"/>
      <c r="I20" s="18">
        <v>2</v>
      </c>
      <c r="J20" s="18"/>
      <c r="K20" s="18">
        <v>2</v>
      </c>
      <c r="L20" s="112"/>
    </row>
    <row r="21" spans="1:12" x14ac:dyDescent="0.15">
      <c r="A21" s="68"/>
      <c r="B21" s="68"/>
      <c r="C21" s="68"/>
      <c r="D21" s="68" t="s">
        <v>108</v>
      </c>
      <c r="E21" s="68"/>
      <c r="F21" s="110"/>
      <c r="G21" s="111"/>
      <c r="H21" s="66"/>
      <c r="I21" s="68" t="s">
        <v>113</v>
      </c>
      <c r="J21" s="68"/>
      <c r="K21" s="68"/>
      <c r="L21" s="108" t="s">
        <v>110</v>
      </c>
    </row>
    <row r="22" spans="1:12" x14ac:dyDescent="0.15">
      <c r="A22" s="68"/>
      <c r="B22" s="68"/>
      <c r="C22" s="68"/>
      <c r="D22" s="68"/>
      <c r="E22" s="68"/>
      <c r="F22" s="18"/>
      <c r="G22" s="18"/>
      <c r="H22" s="18"/>
      <c r="I22" s="18">
        <v>2</v>
      </c>
      <c r="J22" s="18"/>
      <c r="K22" s="18">
        <v>3</v>
      </c>
      <c r="L22" s="112"/>
    </row>
    <row r="23" spans="1:12" x14ac:dyDescent="0.15">
      <c r="A23" s="68"/>
      <c r="B23" s="68"/>
      <c r="C23" s="68"/>
      <c r="D23" s="68" t="s">
        <v>114</v>
      </c>
      <c r="E23" s="68"/>
      <c r="F23" s="110"/>
      <c r="G23" s="111"/>
      <c r="H23" s="66"/>
      <c r="I23" s="113" t="s">
        <v>161</v>
      </c>
      <c r="J23" s="114"/>
      <c r="K23" s="115"/>
      <c r="L23" s="108" t="s">
        <v>110</v>
      </c>
    </row>
    <row r="24" spans="1:12" x14ac:dyDescent="0.15">
      <c r="A24" s="68"/>
      <c r="B24" s="68"/>
      <c r="C24" s="68"/>
      <c r="D24" s="68"/>
      <c r="E24" s="68"/>
      <c r="F24" s="18"/>
      <c r="G24" s="18"/>
      <c r="H24" s="18"/>
      <c r="I24" s="18">
        <v>3</v>
      </c>
      <c r="J24" s="18">
        <v>1</v>
      </c>
      <c r="K24" s="18">
        <v>3</v>
      </c>
      <c r="L24" s="112"/>
    </row>
    <row r="25" spans="1:12" x14ac:dyDescent="0.15">
      <c r="A25" s="68"/>
      <c r="B25" s="68"/>
      <c r="C25" s="68"/>
      <c r="D25" s="108" t="s">
        <v>114</v>
      </c>
      <c r="E25" s="108"/>
      <c r="F25" s="110"/>
      <c r="G25" s="111"/>
      <c r="H25" s="66"/>
      <c r="I25" s="110" t="s">
        <v>115</v>
      </c>
      <c r="J25" s="111"/>
      <c r="K25" s="66"/>
      <c r="L25" s="108" t="s">
        <v>110</v>
      </c>
    </row>
    <row r="26" spans="1:12" x14ac:dyDescent="0.15">
      <c r="A26" s="68"/>
      <c r="B26" s="68"/>
      <c r="C26" s="68"/>
      <c r="D26" s="112"/>
      <c r="E26" s="112"/>
      <c r="F26" s="18"/>
      <c r="G26" s="18"/>
      <c r="H26" s="18"/>
      <c r="I26" s="18">
        <v>3</v>
      </c>
      <c r="J26" s="18"/>
      <c r="K26" s="18">
        <v>4</v>
      </c>
      <c r="L26" s="112"/>
    </row>
    <row r="27" spans="1:12" x14ac:dyDescent="0.15">
      <c r="A27" s="68"/>
      <c r="B27" s="68"/>
      <c r="C27" s="68"/>
      <c r="D27" s="68" t="s">
        <v>114</v>
      </c>
      <c r="E27" s="108"/>
      <c r="F27" s="110"/>
      <c r="G27" s="111"/>
      <c r="H27" s="66"/>
      <c r="I27" s="110" t="s">
        <v>116</v>
      </c>
      <c r="J27" s="111"/>
      <c r="K27" s="66"/>
      <c r="L27" s="108" t="s">
        <v>110</v>
      </c>
    </row>
    <row r="28" spans="1:12" x14ac:dyDescent="0.15">
      <c r="A28" s="68"/>
      <c r="B28" s="68"/>
      <c r="C28" s="68"/>
      <c r="D28" s="68"/>
      <c r="E28" s="112"/>
      <c r="F28" s="18"/>
      <c r="G28" s="18"/>
      <c r="H28" s="18"/>
      <c r="I28" s="18">
        <v>1</v>
      </c>
      <c r="J28" s="18"/>
      <c r="K28" s="18">
        <v>2</v>
      </c>
      <c r="L28" s="112"/>
    </row>
    <row r="29" spans="1:12" x14ac:dyDescent="0.15">
      <c r="A29" s="68"/>
      <c r="B29" s="68"/>
      <c r="C29" s="68" t="s">
        <v>117</v>
      </c>
      <c r="D29" s="68"/>
      <c r="E29" s="68"/>
      <c r="F29" s="18"/>
      <c r="G29" s="18"/>
      <c r="H29" s="18"/>
      <c r="I29" s="18">
        <f>SUM(I14,I16,I18,I20,I22,I24,I26,I28)</f>
        <v>19</v>
      </c>
      <c r="J29" s="18">
        <f t="shared" ref="J29:K29" si="1">SUM(J14,J16,J18,J20,J22,J24,J26,J28)</f>
        <v>4</v>
      </c>
      <c r="K29" s="18">
        <f t="shared" si="1"/>
        <v>23</v>
      </c>
      <c r="L29" s="18"/>
    </row>
    <row r="30" spans="1:12" x14ac:dyDescent="0.15">
      <c r="A30" s="68"/>
      <c r="B30" s="68" t="s">
        <v>118</v>
      </c>
      <c r="C30" s="68"/>
      <c r="D30" s="68"/>
      <c r="E30" s="68"/>
      <c r="F30" s="18"/>
      <c r="G30" s="18"/>
      <c r="H30" s="18"/>
      <c r="I30" s="18">
        <f>SUM(I12,I29)</f>
        <v>24</v>
      </c>
      <c r="J30" s="18">
        <f t="shared" ref="J30:K30" si="2">SUM(J12,J29)</f>
        <v>9</v>
      </c>
      <c r="K30" s="18">
        <f t="shared" si="2"/>
        <v>23</v>
      </c>
      <c r="L30" s="18"/>
    </row>
    <row r="31" spans="1:12" x14ac:dyDescent="0.15">
      <c r="A31" s="68"/>
      <c r="B31" s="68">
        <v>2</v>
      </c>
      <c r="C31" s="68" t="s">
        <v>119</v>
      </c>
      <c r="D31" s="68" t="s">
        <v>120</v>
      </c>
      <c r="E31" s="68"/>
      <c r="F31" s="110"/>
      <c r="G31" s="111"/>
      <c r="H31" s="66"/>
      <c r="I31" s="68" t="s">
        <v>121</v>
      </c>
      <c r="J31" s="68"/>
      <c r="K31" s="68"/>
      <c r="L31" s="108" t="s">
        <v>110</v>
      </c>
    </row>
    <row r="32" spans="1:12" x14ac:dyDescent="0.15">
      <c r="A32" s="68"/>
      <c r="B32" s="68"/>
      <c r="C32" s="68"/>
      <c r="D32" s="68"/>
      <c r="E32" s="68"/>
      <c r="F32" s="18"/>
      <c r="G32" s="18"/>
      <c r="H32" s="18"/>
      <c r="I32" s="18">
        <v>2</v>
      </c>
      <c r="J32" s="18">
        <v>2</v>
      </c>
      <c r="K32" s="18"/>
      <c r="L32" s="112"/>
    </row>
    <row r="33" spans="1:12" x14ac:dyDescent="0.15">
      <c r="A33" s="68"/>
      <c r="B33" s="68"/>
      <c r="C33" s="68"/>
      <c r="D33" s="68" t="s">
        <v>120</v>
      </c>
      <c r="E33" s="68"/>
      <c r="F33" s="110"/>
      <c r="G33" s="111"/>
      <c r="H33" s="66"/>
      <c r="I33" s="68" t="s">
        <v>122</v>
      </c>
      <c r="J33" s="68"/>
      <c r="K33" s="68"/>
      <c r="L33" s="108" t="s">
        <v>110</v>
      </c>
    </row>
    <row r="34" spans="1:12" x14ac:dyDescent="0.15">
      <c r="A34" s="68"/>
      <c r="B34" s="68"/>
      <c r="C34" s="68"/>
      <c r="D34" s="68"/>
      <c r="E34" s="68"/>
      <c r="F34" s="18"/>
      <c r="G34" s="18"/>
      <c r="H34" s="18"/>
      <c r="I34" s="18">
        <v>1</v>
      </c>
      <c r="J34" s="18">
        <v>1</v>
      </c>
      <c r="K34" s="18"/>
      <c r="L34" s="112"/>
    </row>
    <row r="35" spans="1:12" x14ac:dyDescent="0.15">
      <c r="A35" s="68"/>
      <c r="B35" s="68"/>
      <c r="C35" s="68" t="s">
        <v>123</v>
      </c>
      <c r="D35" s="68"/>
      <c r="E35" s="68"/>
      <c r="F35" s="18"/>
      <c r="G35" s="18"/>
      <c r="H35" s="18"/>
      <c r="I35" s="18">
        <f>SUM(I32,I34)</f>
        <v>3</v>
      </c>
      <c r="J35" s="18">
        <f>SUM(J32,J34)</f>
        <v>3</v>
      </c>
      <c r="K35" s="18">
        <f>SUM(K32,K34)</f>
        <v>0</v>
      </c>
      <c r="L35" s="18"/>
    </row>
    <row r="36" spans="1:12" x14ac:dyDescent="0.15">
      <c r="A36" s="68"/>
      <c r="B36" s="68"/>
      <c r="C36" s="68" t="s">
        <v>107</v>
      </c>
      <c r="D36" s="68" t="s">
        <v>108</v>
      </c>
      <c r="E36" s="68"/>
      <c r="F36" s="110"/>
      <c r="G36" s="111"/>
      <c r="H36" s="66"/>
      <c r="I36" s="68" t="s">
        <v>124</v>
      </c>
      <c r="J36" s="68"/>
      <c r="K36" s="68"/>
      <c r="L36" s="108" t="s">
        <v>110</v>
      </c>
    </row>
    <row r="37" spans="1:12" x14ac:dyDescent="0.15">
      <c r="A37" s="68"/>
      <c r="B37" s="68"/>
      <c r="C37" s="68"/>
      <c r="D37" s="68"/>
      <c r="E37" s="68"/>
      <c r="F37" s="18"/>
      <c r="G37" s="18"/>
      <c r="H37" s="18"/>
      <c r="I37" s="18">
        <v>3</v>
      </c>
      <c r="J37" s="18">
        <v>2</v>
      </c>
      <c r="K37" s="18">
        <v>2</v>
      </c>
      <c r="L37" s="112"/>
    </row>
    <row r="38" spans="1:12" x14ac:dyDescent="0.15">
      <c r="A38" s="68"/>
      <c r="B38" s="68"/>
      <c r="C38" s="68"/>
      <c r="D38" s="68" t="s">
        <v>108</v>
      </c>
      <c r="E38" s="68"/>
      <c r="F38" s="110"/>
      <c r="G38" s="111"/>
      <c r="H38" s="66"/>
      <c r="I38" s="68" t="s">
        <v>174</v>
      </c>
      <c r="J38" s="68"/>
      <c r="K38" s="68"/>
      <c r="L38" s="108" t="s">
        <v>110</v>
      </c>
    </row>
    <row r="39" spans="1:12" x14ac:dyDescent="0.15">
      <c r="A39" s="68"/>
      <c r="B39" s="68"/>
      <c r="C39" s="68"/>
      <c r="D39" s="68"/>
      <c r="E39" s="68"/>
      <c r="F39" s="18"/>
      <c r="G39" s="18"/>
      <c r="H39" s="18"/>
      <c r="I39" s="18">
        <v>3</v>
      </c>
      <c r="J39" s="18">
        <v>1</v>
      </c>
      <c r="K39" s="18">
        <v>3</v>
      </c>
      <c r="L39" s="112"/>
    </row>
    <row r="40" spans="1:12" x14ac:dyDescent="0.15">
      <c r="A40" s="68"/>
      <c r="B40" s="68"/>
      <c r="C40" s="68"/>
      <c r="D40" s="68" t="s">
        <v>173</v>
      </c>
      <c r="E40" s="68"/>
      <c r="F40" s="110"/>
      <c r="G40" s="111"/>
      <c r="H40" s="66"/>
      <c r="I40" s="68" t="s">
        <v>175</v>
      </c>
      <c r="J40" s="68"/>
      <c r="K40" s="68"/>
      <c r="L40" s="108" t="s">
        <v>110</v>
      </c>
    </row>
    <row r="41" spans="1:12" x14ac:dyDescent="0.15">
      <c r="A41" s="68"/>
      <c r="B41" s="68"/>
      <c r="C41" s="68"/>
      <c r="D41" s="68"/>
      <c r="E41" s="68"/>
      <c r="F41" s="18"/>
      <c r="G41" s="18"/>
      <c r="H41" s="18"/>
      <c r="I41" s="18">
        <v>2</v>
      </c>
      <c r="J41" s="18"/>
      <c r="K41" s="18">
        <v>4</v>
      </c>
      <c r="L41" s="112"/>
    </row>
    <row r="42" spans="1:12" x14ac:dyDescent="0.15">
      <c r="A42" s="68"/>
      <c r="B42" s="68"/>
      <c r="C42" s="68"/>
      <c r="D42" s="68" t="s">
        <v>173</v>
      </c>
      <c r="E42" s="108"/>
      <c r="F42" s="110"/>
      <c r="G42" s="111"/>
      <c r="H42" s="66"/>
      <c r="I42" s="110" t="s">
        <v>178</v>
      </c>
      <c r="J42" s="111"/>
      <c r="K42" s="66"/>
      <c r="L42" s="108" t="s">
        <v>110</v>
      </c>
    </row>
    <row r="43" spans="1:12" x14ac:dyDescent="0.15">
      <c r="A43" s="68"/>
      <c r="B43" s="68"/>
      <c r="C43" s="68"/>
      <c r="D43" s="68"/>
      <c r="E43" s="112"/>
      <c r="F43" s="18"/>
      <c r="G43" s="18"/>
      <c r="H43" s="18"/>
      <c r="I43" s="18">
        <v>2</v>
      </c>
      <c r="J43" s="18"/>
      <c r="K43" s="18">
        <v>2</v>
      </c>
      <c r="L43" s="112"/>
    </row>
    <row r="44" spans="1:12" x14ac:dyDescent="0.15">
      <c r="A44" s="68"/>
      <c r="B44" s="68"/>
      <c r="C44" s="68"/>
      <c r="D44" s="68" t="s">
        <v>114</v>
      </c>
      <c r="E44" s="68"/>
      <c r="F44" s="110"/>
      <c r="G44" s="111"/>
      <c r="H44" s="66"/>
      <c r="I44" s="113" t="s">
        <v>162</v>
      </c>
      <c r="J44" s="114"/>
      <c r="K44" s="115"/>
      <c r="L44" s="108" t="s">
        <v>110</v>
      </c>
    </row>
    <row r="45" spans="1:12" x14ac:dyDescent="0.15">
      <c r="A45" s="68"/>
      <c r="B45" s="68"/>
      <c r="C45" s="68"/>
      <c r="D45" s="68"/>
      <c r="E45" s="68"/>
      <c r="F45" s="18"/>
      <c r="G45" s="18"/>
      <c r="H45" s="18"/>
      <c r="I45" s="18">
        <v>3</v>
      </c>
      <c r="J45" s="18">
        <v>1</v>
      </c>
      <c r="K45" s="18">
        <v>3</v>
      </c>
      <c r="L45" s="112"/>
    </row>
    <row r="46" spans="1:12" x14ac:dyDescent="0.15">
      <c r="A46" s="68"/>
      <c r="B46" s="68"/>
      <c r="C46" s="68"/>
      <c r="D46" s="108" t="s">
        <v>114</v>
      </c>
      <c r="E46" s="108"/>
      <c r="F46" s="110"/>
      <c r="G46" s="111"/>
      <c r="H46" s="66"/>
      <c r="I46" s="110" t="s">
        <v>125</v>
      </c>
      <c r="J46" s="111"/>
      <c r="K46" s="66"/>
      <c r="L46" s="108" t="s">
        <v>110</v>
      </c>
    </row>
    <row r="47" spans="1:12" x14ac:dyDescent="0.15">
      <c r="A47" s="68"/>
      <c r="B47" s="68"/>
      <c r="C47" s="68"/>
      <c r="D47" s="112"/>
      <c r="E47" s="112"/>
      <c r="F47" s="18"/>
      <c r="G47" s="18"/>
      <c r="H47" s="18"/>
      <c r="I47" s="18">
        <v>3</v>
      </c>
      <c r="J47" s="18"/>
      <c r="K47" s="18">
        <v>4</v>
      </c>
      <c r="L47" s="112"/>
    </row>
    <row r="48" spans="1:12" x14ac:dyDescent="0.15">
      <c r="A48" s="68"/>
      <c r="B48" s="68"/>
      <c r="C48" s="68"/>
      <c r="D48" s="108" t="s">
        <v>114</v>
      </c>
      <c r="E48" s="108"/>
      <c r="F48" s="110"/>
      <c r="G48" s="111"/>
      <c r="H48" s="66"/>
      <c r="I48" s="110" t="s">
        <v>126</v>
      </c>
      <c r="J48" s="111"/>
      <c r="K48" s="66"/>
      <c r="L48" s="108" t="s">
        <v>110</v>
      </c>
    </row>
    <row r="49" spans="1:12" x14ac:dyDescent="0.15">
      <c r="A49" s="68"/>
      <c r="B49" s="68"/>
      <c r="C49" s="68"/>
      <c r="D49" s="112"/>
      <c r="E49" s="112"/>
      <c r="F49" s="18"/>
      <c r="G49" s="18"/>
      <c r="H49" s="18"/>
      <c r="I49" s="18">
        <v>1</v>
      </c>
      <c r="J49" s="18"/>
      <c r="K49" s="18">
        <v>2</v>
      </c>
      <c r="L49" s="112"/>
    </row>
    <row r="50" spans="1:12" x14ac:dyDescent="0.15">
      <c r="A50" s="68"/>
      <c r="B50" s="68"/>
      <c r="C50" s="68"/>
      <c r="D50" s="68" t="s">
        <v>114</v>
      </c>
      <c r="E50" s="68"/>
      <c r="F50" s="110"/>
      <c r="G50" s="111"/>
      <c r="H50" s="66"/>
      <c r="I50" s="68" t="s">
        <v>127</v>
      </c>
      <c r="J50" s="68"/>
      <c r="K50" s="68"/>
      <c r="L50" s="108" t="s">
        <v>110</v>
      </c>
    </row>
    <row r="51" spans="1:12" x14ac:dyDescent="0.15">
      <c r="A51" s="68"/>
      <c r="B51" s="68"/>
      <c r="C51" s="68"/>
      <c r="D51" s="68"/>
      <c r="E51" s="68"/>
      <c r="F51" s="18"/>
      <c r="G51" s="18"/>
      <c r="H51" s="18"/>
      <c r="I51" s="18">
        <v>2</v>
      </c>
      <c r="J51" s="18"/>
      <c r="K51" s="18">
        <v>3</v>
      </c>
      <c r="L51" s="112"/>
    </row>
    <row r="52" spans="1:12" x14ac:dyDescent="0.15">
      <c r="A52" s="68"/>
      <c r="B52" s="68"/>
      <c r="C52" s="68" t="s">
        <v>117</v>
      </c>
      <c r="D52" s="68"/>
      <c r="E52" s="68"/>
      <c r="F52" s="18"/>
      <c r="G52" s="18"/>
      <c r="H52" s="18"/>
      <c r="I52" s="18">
        <f>SUM(I37,I39,I41,I43,I45,I47,I49,I51)</f>
        <v>19</v>
      </c>
      <c r="J52" s="18">
        <f t="shared" ref="J52:K52" si="3">SUM(J37,J39,J41,J43,J45,J47,J49,J51)</f>
        <v>4</v>
      </c>
      <c r="K52" s="18">
        <f t="shared" si="3"/>
        <v>23</v>
      </c>
      <c r="L52" s="18"/>
    </row>
    <row r="53" spans="1:12" x14ac:dyDescent="0.15">
      <c r="A53" s="68"/>
      <c r="B53" s="68" t="s">
        <v>118</v>
      </c>
      <c r="C53" s="68"/>
      <c r="D53" s="68"/>
      <c r="E53" s="68"/>
      <c r="F53" s="18"/>
      <c r="G53" s="18"/>
      <c r="H53" s="18"/>
      <c r="I53" s="18">
        <f>SUM(I35,I52)</f>
        <v>22</v>
      </c>
      <c r="J53" s="18">
        <f t="shared" ref="J53:K53" si="4">SUM(J35,J52)</f>
        <v>7</v>
      </c>
      <c r="K53" s="18">
        <f t="shared" si="4"/>
        <v>23</v>
      </c>
      <c r="L53" s="18"/>
    </row>
    <row r="54" spans="1:12" x14ac:dyDescent="0.15">
      <c r="A54" s="109">
        <v>2</v>
      </c>
      <c r="B54" s="109">
        <v>1</v>
      </c>
      <c r="C54" s="108" t="s">
        <v>107</v>
      </c>
      <c r="D54" s="68" t="s">
        <v>108</v>
      </c>
      <c r="E54" s="68"/>
      <c r="F54" s="110"/>
      <c r="G54" s="111"/>
      <c r="H54" s="66"/>
      <c r="I54" s="68" t="s">
        <v>165</v>
      </c>
      <c r="J54" s="68"/>
      <c r="K54" s="68"/>
      <c r="L54" s="108" t="s">
        <v>110</v>
      </c>
    </row>
    <row r="55" spans="1:12" x14ac:dyDescent="0.15">
      <c r="A55" s="109"/>
      <c r="B55" s="109"/>
      <c r="C55" s="109"/>
      <c r="D55" s="68"/>
      <c r="E55" s="68"/>
      <c r="F55" s="18"/>
      <c r="G55" s="18"/>
      <c r="H55" s="18"/>
      <c r="I55" s="18">
        <v>1</v>
      </c>
      <c r="J55" s="18">
        <v>1</v>
      </c>
      <c r="K55" s="18">
        <v>1</v>
      </c>
      <c r="L55" s="112"/>
    </row>
    <row r="56" spans="1:12" x14ac:dyDescent="0.15">
      <c r="A56" s="109"/>
      <c r="B56" s="109"/>
      <c r="C56" s="109"/>
      <c r="D56" s="68" t="s">
        <v>173</v>
      </c>
      <c r="E56" s="68"/>
      <c r="F56" s="68"/>
      <c r="G56" s="68"/>
      <c r="H56" s="68"/>
      <c r="I56" s="68" t="s">
        <v>128</v>
      </c>
      <c r="J56" s="68"/>
      <c r="K56" s="68"/>
      <c r="L56" s="108" t="s">
        <v>106</v>
      </c>
    </row>
    <row r="57" spans="1:12" x14ac:dyDescent="0.15">
      <c r="A57" s="109"/>
      <c r="B57" s="109"/>
      <c r="C57" s="109"/>
      <c r="D57" s="68"/>
      <c r="E57" s="68"/>
      <c r="F57" s="22"/>
      <c r="G57" s="22"/>
      <c r="H57" s="22"/>
      <c r="I57" s="22">
        <v>2</v>
      </c>
      <c r="J57" s="22"/>
      <c r="K57" s="22">
        <v>4</v>
      </c>
      <c r="L57" s="112"/>
    </row>
    <row r="58" spans="1:12" x14ac:dyDescent="0.15">
      <c r="A58" s="109"/>
      <c r="B58" s="109"/>
      <c r="C58" s="109"/>
      <c r="D58" s="68" t="s">
        <v>173</v>
      </c>
      <c r="E58" s="68"/>
      <c r="F58" s="68"/>
      <c r="G58" s="68"/>
      <c r="H58" s="68"/>
      <c r="I58" s="68" t="s">
        <v>179</v>
      </c>
      <c r="J58" s="68"/>
      <c r="K58" s="68"/>
      <c r="L58" s="108" t="s">
        <v>106</v>
      </c>
    </row>
    <row r="59" spans="1:12" x14ac:dyDescent="0.15">
      <c r="A59" s="109"/>
      <c r="B59" s="109"/>
      <c r="C59" s="109"/>
      <c r="D59" s="68"/>
      <c r="E59" s="68"/>
      <c r="F59" s="25"/>
      <c r="G59" s="25"/>
      <c r="H59" s="25"/>
      <c r="I59" s="25">
        <v>2</v>
      </c>
      <c r="J59" s="25"/>
      <c r="K59" s="25">
        <v>2</v>
      </c>
      <c r="L59" s="112"/>
    </row>
    <row r="60" spans="1:12" x14ac:dyDescent="0.15">
      <c r="A60" s="109"/>
      <c r="B60" s="109"/>
      <c r="C60" s="109"/>
      <c r="D60" s="68" t="s">
        <v>114</v>
      </c>
      <c r="E60" s="68"/>
      <c r="F60" s="68"/>
      <c r="G60" s="68"/>
      <c r="H60" s="68"/>
      <c r="I60" s="113" t="s">
        <v>163</v>
      </c>
      <c r="J60" s="114"/>
      <c r="K60" s="115"/>
      <c r="L60" s="108" t="s">
        <v>110</v>
      </c>
    </row>
    <row r="61" spans="1:12" x14ac:dyDescent="0.15">
      <c r="A61" s="109"/>
      <c r="B61" s="109"/>
      <c r="C61" s="109"/>
      <c r="D61" s="68"/>
      <c r="E61" s="68"/>
      <c r="F61" s="18"/>
      <c r="G61" s="18"/>
      <c r="H61" s="18"/>
      <c r="I61" s="18">
        <v>3</v>
      </c>
      <c r="J61" s="18">
        <v>1</v>
      </c>
      <c r="K61" s="18">
        <v>3</v>
      </c>
      <c r="L61" s="112"/>
    </row>
    <row r="62" spans="1:12" x14ac:dyDescent="0.15">
      <c r="A62" s="109"/>
      <c r="B62" s="109"/>
      <c r="C62" s="109"/>
      <c r="D62" s="68" t="s">
        <v>114</v>
      </c>
      <c r="E62" s="68"/>
      <c r="F62" s="68"/>
      <c r="G62" s="68"/>
      <c r="H62" s="68"/>
      <c r="I62" s="68" t="s">
        <v>129</v>
      </c>
      <c r="J62" s="68"/>
      <c r="K62" s="68"/>
      <c r="L62" s="108" t="s">
        <v>110</v>
      </c>
    </row>
    <row r="63" spans="1:12" x14ac:dyDescent="0.15">
      <c r="A63" s="109"/>
      <c r="B63" s="109"/>
      <c r="C63" s="109"/>
      <c r="D63" s="68"/>
      <c r="E63" s="68"/>
      <c r="F63" s="18"/>
      <c r="G63" s="18"/>
      <c r="H63" s="18"/>
      <c r="I63" s="18">
        <v>1</v>
      </c>
      <c r="J63" s="18"/>
      <c r="K63" s="18">
        <v>2</v>
      </c>
      <c r="L63" s="112"/>
    </row>
    <row r="64" spans="1:12" x14ac:dyDescent="0.15">
      <c r="A64" s="109"/>
      <c r="B64" s="109"/>
      <c r="C64" s="109"/>
      <c r="D64" s="68" t="s">
        <v>114</v>
      </c>
      <c r="E64" s="108"/>
      <c r="F64" s="110"/>
      <c r="G64" s="111"/>
      <c r="H64" s="66"/>
      <c r="I64" s="110" t="s">
        <v>130</v>
      </c>
      <c r="J64" s="111"/>
      <c r="K64" s="66"/>
      <c r="L64" s="108" t="s">
        <v>110</v>
      </c>
    </row>
    <row r="65" spans="1:12" x14ac:dyDescent="0.15">
      <c r="A65" s="109"/>
      <c r="B65" s="109"/>
      <c r="C65" s="109"/>
      <c r="D65" s="68"/>
      <c r="E65" s="112"/>
      <c r="F65" s="18"/>
      <c r="G65" s="18"/>
      <c r="H65" s="18"/>
      <c r="I65" s="18">
        <v>2</v>
      </c>
      <c r="J65" s="18">
        <v>1</v>
      </c>
      <c r="K65" s="18">
        <v>2</v>
      </c>
      <c r="L65" s="112"/>
    </row>
    <row r="66" spans="1:12" x14ac:dyDescent="0.15">
      <c r="A66" s="109"/>
      <c r="B66" s="109"/>
      <c r="C66" s="109"/>
      <c r="D66" s="68" t="s">
        <v>131</v>
      </c>
      <c r="E66" s="68"/>
      <c r="F66" s="68"/>
      <c r="G66" s="68"/>
      <c r="H66" s="68"/>
      <c r="I66" s="68" t="s">
        <v>132</v>
      </c>
      <c r="J66" s="68"/>
      <c r="K66" s="68"/>
      <c r="L66" s="108" t="s">
        <v>110</v>
      </c>
    </row>
    <row r="67" spans="1:12" x14ac:dyDescent="0.15">
      <c r="A67" s="109"/>
      <c r="B67" s="109"/>
      <c r="C67" s="109"/>
      <c r="D67" s="68"/>
      <c r="E67" s="68"/>
      <c r="F67" s="18"/>
      <c r="G67" s="18"/>
      <c r="H67" s="18"/>
      <c r="I67" s="18">
        <v>3</v>
      </c>
      <c r="J67" s="18">
        <v>1</v>
      </c>
      <c r="K67" s="18">
        <v>3</v>
      </c>
      <c r="L67" s="112"/>
    </row>
    <row r="68" spans="1:12" x14ac:dyDescent="0.15">
      <c r="A68" s="109"/>
      <c r="B68" s="109"/>
      <c r="C68" s="109"/>
      <c r="D68" s="68" t="s">
        <v>131</v>
      </c>
      <c r="E68" s="68"/>
      <c r="F68" s="68"/>
      <c r="G68" s="68"/>
      <c r="H68" s="68"/>
      <c r="I68" s="68" t="s">
        <v>133</v>
      </c>
      <c r="J68" s="68"/>
      <c r="K68" s="68"/>
      <c r="L68" s="108" t="s">
        <v>110</v>
      </c>
    </row>
    <row r="69" spans="1:12" x14ac:dyDescent="0.15">
      <c r="A69" s="109"/>
      <c r="B69" s="109"/>
      <c r="C69" s="109"/>
      <c r="D69" s="68"/>
      <c r="E69" s="68"/>
      <c r="F69" s="18"/>
      <c r="G69" s="18"/>
      <c r="H69" s="18"/>
      <c r="I69" s="18">
        <v>2</v>
      </c>
      <c r="J69" s="18">
        <v>2</v>
      </c>
      <c r="K69" s="18"/>
      <c r="L69" s="112"/>
    </row>
    <row r="70" spans="1:12" x14ac:dyDescent="0.15">
      <c r="A70" s="109"/>
      <c r="B70" s="109"/>
      <c r="C70" s="109"/>
      <c r="D70" s="68" t="s">
        <v>131</v>
      </c>
      <c r="E70" s="68"/>
      <c r="F70" s="68"/>
      <c r="G70" s="68"/>
      <c r="H70" s="68"/>
      <c r="I70" s="68" t="s">
        <v>134</v>
      </c>
      <c r="J70" s="68"/>
      <c r="K70" s="68"/>
      <c r="L70" s="108" t="s">
        <v>110</v>
      </c>
    </row>
    <row r="71" spans="1:12" x14ac:dyDescent="0.15">
      <c r="A71" s="109"/>
      <c r="B71" s="109"/>
      <c r="C71" s="109"/>
      <c r="D71" s="68"/>
      <c r="E71" s="68"/>
      <c r="F71" s="18"/>
      <c r="G71" s="18"/>
      <c r="H71" s="18"/>
      <c r="I71" s="18">
        <v>2</v>
      </c>
      <c r="J71" s="18"/>
      <c r="K71" s="18"/>
      <c r="L71" s="112"/>
    </row>
    <row r="72" spans="1:12" x14ac:dyDescent="0.15">
      <c r="A72" s="109"/>
      <c r="B72" s="109"/>
      <c r="C72" s="109"/>
      <c r="D72" s="108" t="s">
        <v>131</v>
      </c>
      <c r="E72" s="108"/>
      <c r="F72" s="110"/>
      <c r="G72" s="111"/>
      <c r="H72" s="66"/>
      <c r="I72" s="110" t="s">
        <v>135</v>
      </c>
      <c r="J72" s="111"/>
      <c r="K72" s="66"/>
      <c r="L72" s="108" t="s">
        <v>110</v>
      </c>
    </row>
    <row r="73" spans="1:12" x14ac:dyDescent="0.15">
      <c r="A73" s="109"/>
      <c r="B73" s="109"/>
      <c r="C73" s="112"/>
      <c r="D73" s="112"/>
      <c r="E73" s="112"/>
      <c r="F73" s="18"/>
      <c r="G73" s="18"/>
      <c r="H73" s="18"/>
      <c r="I73" s="18">
        <v>3</v>
      </c>
      <c r="J73" s="18">
        <v>1</v>
      </c>
      <c r="K73" s="18">
        <v>3</v>
      </c>
      <c r="L73" s="112"/>
    </row>
    <row r="74" spans="1:12" x14ac:dyDescent="0.15">
      <c r="A74" s="109"/>
      <c r="B74" s="112"/>
      <c r="C74" s="68" t="s">
        <v>117</v>
      </c>
      <c r="D74" s="68"/>
      <c r="E74" s="68"/>
      <c r="F74" s="18"/>
      <c r="G74" s="18"/>
      <c r="H74" s="18"/>
      <c r="I74" s="18">
        <f>SUM(I55,I59,I61,I63,I57,I65,I67,I69,I71,I73)</f>
        <v>21</v>
      </c>
      <c r="J74" s="25">
        <f t="shared" ref="J74:K74" si="5">SUM(J55,J59,J61,J63,J57,J65,J67,J69,J71,J73)</f>
        <v>7</v>
      </c>
      <c r="K74" s="25">
        <f t="shared" si="5"/>
        <v>20</v>
      </c>
      <c r="L74" s="18"/>
    </row>
    <row r="75" spans="1:12" x14ac:dyDescent="0.15">
      <c r="A75" s="109"/>
      <c r="B75" s="68" t="s">
        <v>118</v>
      </c>
      <c r="C75" s="68"/>
      <c r="D75" s="68"/>
      <c r="E75" s="68"/>
      <c r="F75" s="18"/>
      <c r="G75" s="18"/>
      <c r="H75" s="18"/>
      <c r="I75" s="18">
        <f>SUM(I60,I62,I64,I66,I68,I70,I72,I74)</f>
        <v>21</v>
      </c>
      <c r="J75" s="25">
        <f t="shared" ref="J75:K75" si="6">SUM(J60,J62,J64,J66,J68,J70,J72,J74)</f>
        <v>7</v>
      </c>
      <c r="K75" s="25">
        <f t="shared" si="6"/>
        <v>20</v>
      </c>
      <c r="L75" s="18"/>
    </row>
    <row r="76" spans="1:12" x14ac:dyDescent="0.15">
      <c r="A76" s="109"/>
      <c r="B76" s="108">
        <v>2</v>
      </c>
      <c r="C76" s="108" t="s">
        <v>107</v>
      </c>
      <c r="D76" s="68" t="s">
        <v>108</v>
      </c>
      <c r="E76" s="108"/>
      <c r="F76" s="110"/>
      <c r="G76" s="111"/>
      <c r="H76" s="66"/>
      <c r="I76" s="110" t="s">
        <v>160</v>
      </c>
      <c r="J76" s="111"/>
      <c r="K76" s="66"/>
      <c r="L76" s="108" t="s">
        <v>106</v>
      </c>
    </row>
    <row r="77" spans="1:12" x14ac:dyDescent="0.15">
      <c r="A77" s="109"/>
      <c r="B77" s="109"/>
      <c r="C77" s="109"/>
      <c r="D77" s="68"/>
      <c r="E77" s="112"/>
      <c r="F77" s="25"/>
      <c r="G77" s="25"/>
      <c r="H77" s="25"/>
      <c r="I77" s="25">
        <v>1</v>
      </c>
      <c r="J77" s="25">
        <v>1</v>
      </c>
      <c r="K77" s="25">
        <v>1</v>
      </c>
      <c r="L77" s="112"/>
    </row>
    <row r="78" spans="1:12" x14ac:dyDescent="0.15">
      <c r="A78" s="109"/>
      <c r="B78" s="109"/>
      <c r="C78" s="109"/>
      <c r="D78" s="68" t="s">
        <v>176</v>
      </c>
      <c r="E78" s="68"/>
      <c r="F78" s="68"/>
      <c r="G78" s="68"/>
      <c r="H78" s="68"/>
      <c r="I78" s="68" t="s">
        <v>180</v>
      </c>
      <c r="J78" s="68"/>
      <c r="K78" s="68"/>
      <c r="L78" s="108" t="s">
        <v>110</v>
      </c>
    </row>
    <row r="79" spans="1:12" x14ac:dyDescent="0.15">
      <c r="A79" s="109"/>
      <c r="B79" s="109"/>
      <c r="C79" s="109"/>
      <c r="D79" s="68"/>
      <c r="E79" s="68"/>
      <c r="F79" s="18"/>
      <c r="G79" s="18"/>
      <c r="H79" s="18"/>
      <c r="I79" s="18">
        <v>2</v>
      </c>
      <c r="J79" s="18"/>
      <c r="K79" s="18">
        <v>4</v>
      </c>
      <c r="L79" s="112"/>
    </row>
    <row r="80" spans="1:12" x14ac:dyDescent="0.15">
      <c r="A80" s="109"/>
      <c r="B80" s="109"/>
      <c r="C80" s="109"/>
      <c r="D80" s="68" t="s">
        <v>176</v>
      </c>
      <c r="E80" s="108"/>
      <c r="F80" s="110"/>
      <c r="G80" s="111"/>
      <c r="H80" s="66"/>
      <c r="I80" s="110" t="s">
        <v>181</v>
      </c>
      <c r="J80" s="111"/>
      <c r="K80" s="66"/>
      <c r="L80" s="108" t="s">
        <v>110</v>
      </c>
    </row>
    <row r="81" spans="1:12" x14ac:dyDescent="0.15">
      <c r="A81" s="109"/>
      <c r="B81" s="109"/>
      <c r="C81" s="109"/>
      <c r="D81" s="68"/>
      <c r="E81" s="112"/>
      <c r="F81" s="18"/>
      <c r="G81" s="18"/>
      <c r="H81" s="18"/>
      <c r="I81" s="18">
        <v>2</v>
      </c>
      <c r="J81" s="18"/>
      <c r="K81" s="18">
        <v>2</v>
      </c>
      <c r="L81" s="112"/>
    </row>
    <row r="82" spans="1:12" x14ac:dyDescent="0.15">
      <c r="A82" s="109"/>
      <c r="B82" s="109"/>
      <c r="C82" s="109"/>
      <c r="D82" s="68" t="s">
        <v>114</v>
      </c>
      <c r="E82" s="68"/>
      <c r="F82" s="68"/>
      <c r="G82" s="68"/>
      <c r="H82" s="68"/>
      <c r="I82" s="113" t="s">
        <v>164</v>
      </c>
      <c r="J82" s="114"/>
      <c r="K82" s="115"/>
      <c r="L82" s="108" t="s">
        <v>110</v>
      </c>
    </row>
    <row r="83" spans="1:12" x14ac:dyDescent="0.15">
      <c r="A83" s="109"/>
      <c r="B83" s="109"/>
      <c r="C83" s="109"/>
      <c r="D83" s="68"/>
      <c r="E83" s="68"/>
      <c r="F83" s="18"/>
      <c r="G83" s="18"/>
      <c r="H83" s="18"/>
      <c r="I83" s="18">
        <v>3</v>
      </c>
      <c r="J83" s="18">
        <v>1</v>
      </c>
      <c r="K83" s="18">
        <v>3</v>
      </c>
      <c r="L83" s="112"/>
    </row>
    <row r="84" spans="1:12" x14ac:dyDescent="0.15">
      <c r="A84" s="109"/>
      <c r="B84" s="109"/>
      <c r="C84" s="109"/>
      <c r="D84" s="68" t="s">
        <v>114</v>
      </c>
      <c r="E84" s="68"/>
      <c r="F84" s="68"/>
      <c r="G84" s="68"/>
      <c r="H84" s="68"/>
      <c r="I84" s="68" t="s">
        <v>136</v>
      </c>
      <c r="J84" s="68"/>
      <c r="K84" s="68"/>
      <c r="L84" s="108" t="s">
        <v>110</v>
      </c>
    </row>
    <row r="85" spans="1:12" x14ac:dyDescent="0.15">
      <c r="A85" s="109"/>
      <c r="B85" s="109"/>
      <c r="C85" s="109"/>
      <c r="D85" s="68"/>
      <c r="E85" s="68"/>
      <c r="F85" s="18"/>
      <c r="G85" s="18"/>
      <c r="H85" s="18"/>
      <c r="I85" s="18">
        <v>1</v>
      </c>
      <c r="J85" s="18"/>
      <c r="K85" s="18">
        <v>2</v>
      </c>
      <c r="L85" s="112"/>
    </row>
    <row r="86" spans="1:12" x14ac:dyDescent="0.15">
      <c r="A86" s="109"/>
      <c r="B86" s="109"/>
      <c r="C86" s="109"/>
      <c r="D86" s="68" t="s">
        <v>114</v>
      </c>
      <c r="E86" s="68"/>
      <c r="F86" s="68"/>
      <c r="G86" s="68"/>
      <c r="H86" s="68"/>
      <c r="I86" s="68" t="s">
        <v>137</v>
      </c>
      <c r="J86" s="68"/>
      <c r="K86" s="68"/>
      <c r="L86" s="108" t="s">
        <v>110</v>
      </c>
    </row>
    <row r="87" spans="1:12" x14ac:dyDescent="0.15">
      <c r="A87" s="109"/>
      <c r="B87" s="109"/>
      <c r="C87" s="109"/>
      <c r="D87" s="68"/>
      <c r="E87" s="68"/>
      <c r="F87" s="18"/>
      <c r="G87" s="18"/>
      <c r="H87" s="18"/>
      <c r="I87" s="18">
        <v>2</v>
      </c>
      <c r="J87" s="18">
        <v>1</v>
      </c>
      <c r="K87" s="18">
        <v>2</v>
      </c>
      <c r="L87" s="112"/>
    </row>
    <row r="88" spans="1:12" x14ac:dyDescent="0.15">
      <c r="A88" s="109"/>
      <c r="B88" s="109"/>
      <c r="C88" s="109"/>
      <c r="D88" s="68" t="s">
        <v>131</v>
      </c>
      <c r="E88" s="68"/>
      <c r="F88" s="68"/>
      <c r="G88" s="68"/>
      <c r="H88" s="68"/>
      <c r="I88" s="68" t="s">
        <v>138</v>
      </c>
      <c r="J88" s="68"/>
      <c r="K88" s="68"/>
      <c r="L88" s="108" t="s">
        <v>110</v>
      </c>
    </row>
    <row r="89" spans="1:12" x14ac:dyDescent="0.15">
      <c r="A89" s="109"/>
      <c r="B89" s="109"/>
      <c r="C89" s="109"/>
      <c r="D89" s="68"/>
      <c r="E89" s="68"/>
      <c r="F89" s="18"/>
      <c r="G89" s="18"/>
      <c r="H89" s="18"/>
      <c r="I89" s="18">
        <v>3</v>
      </c>
      <c r="J89" s="18">
        <v>1</v>
      </c>
      <c r="K89" s="18">
        <v>3</v>
      </c>
      <c r="L89" s="112"/>
    </row>
    <row r="90" spans="1:12" x14ac:dyDescent="0.15">
      <c r="A90" s="109"/>
      <c r="B90" s="109"/>
      <c r="C90" s="109"/>
      <c r="D90" s="68" t="s">
        <v>131</v>
      </c>
      <c r="E90" s="68"/>
      <c r="F90" s="68"/>
      <c r="G90" s="68"/>
      <c r="H90" s="68"/>
      <c r="I90" s="68" t="s">
        <v>139</v>
      </c>
      <c r="J90" s="68"/>
      <c r="K90" s="68"/>
      <c r="L90" s="108" t="s">
        <v>110</v>
      </c>
    </row>
    <row r="91" spans="1:12" x14ac:dyDescent="0.15">
      <c r="A91" s="109"/>
      <c r="B91" s="109"/>
      <c r="C91" s="109"/>
      <c r="D91" s="68"/>
      <c r="E91" s="68"/>
      <c r="F91" s="18"/>
      <c r="G91" s="18"/>
      <c r="H91" s="18"/>
      <c r="I91" s="18">
        <v>2</v>
      </c>
      <c r="J91" s="18">
        <v>2</v>
      </c>
      <c r="K91" s="18"/>
      <c r="L91" s="112"/>
    </row>
    <row r="92" spans="1:12" x14ac:dyDescent="0.15">
      <c r="A92" s="109"/>
      <c r="B92" s="109"/>
      <c r="C92" s="109"/>
      <c r="D92" s="68" t="s">
        <v>131</v>
      </c>
      <c r="E92" s="68"/>
      <c r="F92" s="68"/>
      <c r="G92" s="68"/>
      <c r="H92" s="68"/>
      <c r="I92" s="110" t="s">
        <v>140</v>
      </c>
      <c r="J92" s="111"/>
      <c r="K92" s="66"/>
      <c r="L92" s="108" t="s">
        <v>110</v>
      </c>
    </row>
    <row r="93" spans="1:12" x14ac:dyDescent="0.15">
      <c r="A93" s="109"/>
      <c r="B93" s="109"/>
      <c r="C93" s="109"/>
      <c r="D93" s="68"/>
      <c r="E93" s="68"/>
      <c r="F93" s="18"/>
      <c r="G93" s="18"/>
      <c r="H93" s="18"/>
      <c r="I93" s="18">
        <v>3</v>
      </c>
      <c r="J93" s="18">
        <v>1</v>
      </c>
      <c r="K93" s="18">
        <v>3</v>
      </c>
      <c r="L93" s="112"/>
    </row>
    <row r="94" spans="1:12" x14ac:dyDescent="0.15">
      <c r="A94" s="109"/>
      <c r="B94" s="109"/>
      <c r="C94" s="109"/>
      <c r="D94" s="68" t="s">
        <v>131</v>
      </c>
      <c r="E94" s="68"/>
      <c r="F94" s="68"/>
      <c r="G94" s="68"/>
      <c r="H94" s="68"/>
      <c r="I94" s="110" t="s">
        <v>141</v>
      </c>
      <c r="J94" s="111"/>
      <c r="K94" s="66"/>
      <c r="L94" s="108" t="s">
        <v>110</v>
      </c>
    </row>
    <row r="95" spans="1:12" x14ac:dyDescent="0.15">
      <c r="A95" s="109"/>
      <c r="B95" s="109"/>
      <c r="C95" s="112"/>
      <c r="D95" s="68"/>
      <c r="E95" s="68"/>
      <c r="F95" s="18"/>
      <c r="G95" s="18"/>
      <c r="H95" s="18"/>
      <c r="I95" s="18">
        <v>2</v>
      </c>
      <c r="J95" s="18"/>
      <c r="K95" s="18">
        <v>4</v>
      </c>
      <c r="L95" s="112"/>
    </row>
    <row r="96" spans="1:12" x14ac:dyDescent="0.15">
      <c r="A96" s="109"/>
      <c r="B96" s="112"/>
      <c r="C96" s="68" t="s">
        <v>117</v>
      </c>
      <c r="D96" s="68"/>
      <c r="E96" s="68"/>
      <c r="F96" s="18"/>
      <c r="G96" s="18"/>
      <c r="H96" s="18"/>
      <c r="I96" s="18">
        <f>SUM(I79,I81,I77,I83,I85,I87,I89,I91,I93,I95)</f>
        <v>21</v>
      </c>
      <c r="J96" s="25">
        <f t="shared" ref="J96:K96" si="7">SUM(J79,J81,J77,J83,J85,J87,J89,J91,J93,J95)</f>
        <v>7</v>
      </c>
      <c r="K96" s="25">
        <f t="shared" si="7"/>
        <v>24</v>
      </c>
      <c r="L96" s="18"/>
    </row>
    <row r="97" spans="1:12" x14ac:dyDescent="0.15">
      <c r="A97" s="112"/>
      <c r="B97" s="68" t="s">
        <v>118</v>
      </c>
      <c r="C97" s="68"/>
      <c r="D97" s="68"/>
      <c r="E97" s="68"/>
      <c r="F97" s="18"/>
      <c r="G97" s="18"/>
      <c r="H97" s="18"/>
      <c r="I97" s="18">
        <f>SUM(I80,I82,I84,I86,I88,I90,I92,I94,I96)</f>
        <v>21</v>
      </c>
      <c r="J97" s="22">
        <f>SUM(J80,J82,J84,J86,J88,J90,J92,J94,J96)</f>
        <v>7</v>
      </c>
      <c r="K97" s="22">
        <f>SUM(K80,K82,K84,K86,K88,K90,K92,K94,K96)</f>
        <v>24</v>
      </c>
      <c r="L97" s="18"/>
    </row>
    <row r="98" spans="1:12" x14ac:dyDescent="0.15">
      <c r="A98" s="68" t="s">
        <v>142</v>
      </c>
      <c r="B98" s="68"/>
      <c r="C98" s="68"/>
      <c r="D98" s="68"/>
      <c r="E98" s="68"/>
      <c r="F98" s="18"/>
      <c r="G98" s="18"/>
      <c r="H98" s="18"/>
      <c r="I98" s="18">
        <f>I30+I53+I75+I97</f>
        <v>88</v>
      </c>
      <c r="J98" s="18">
        <f>J30+J53+J75+J97</f>
        <v>30</v>
      </c>
      <c r="K98" s="18">
        <f>K30+K53+K75+K97</f>
        <v>90</v>
      </c>
      <c r="L98" s="18"/>
    </row>
    <row r="99" spans="1:12" x14ac:dyDescent="0.15">
      <c r="A99" s="110" t="s">
        <v>143</v>
      </c>
      <c r="B99" s="111"/>
      <c r="C99" s="111"/>
      <c r="D99" s="111"/>
      <c r="E99" s="111"/>
      <c r="F99" s="111"/>
      <c r="G99" s="111"/>
      <c r="H99" s="111"/>
      <c r="I99" s="111"/>
      <c r="J99" s="111"/>
      <c r="K99" s="66"/>
      <c r="L99" s="18"/>
    </row>
    <row r="100" spans="1:12" x14ac:dyDescent="0.15">
      <c r="A100" s="68" t="s">
        <v>144</v>
      </c>
      <c r="B100" s="68"/>
      <c r="C100" s="68" t="s">
        <v>145</v>
      </c>
      <c r="D100" s="68"/>
      <c r="E100" s="68"/>
      <c r="F100" s="68" t="s">
        <v>146</v>
      </c>
      <c r="G100" s="68"/>
      <c r="H100" s="68"/>
      <c r="I100" s="68" t="s">
        <v>147</v>
      </c>
      <c r="J100" s="68"/>
      <c r="K100" s="68"/>
      <c r="L100" s="18" t="s">
        <v>148</v>
      </c>
    </row>
    <row r="101" spans="1:12" ht="18.75" x14ac:dyDescent="0.15">
      <c r="A101" s="68"/>
      <c r="B101" s="68"/>
      <c r="C101" s="68">
        <f>SUM(I14,I16,I18,I20,I22,I37,I39,I55,I77)</f>
        <v>20</v>
      </c>
      <c r="D101" s="68"/>
      <c r="E101" s="68"/>
      <c r="F101" s="68">
        <f>SUM(I24,I26,I28,I41,I43,I45,I47,I49,I51,I57,I59,I61,I63,I65,I79,I81,I83,I85,I87)</f>
        <v>40</v>
      </c>
      <c r="G101" s="68"/>
      <c r="H101" s="68"/>
      <c r="I101" s="68">
        <f>SUM(I67,I69,I71,I73,I89,I91,I93,I95)</f>
        <v>20</v>
      </c>
      <c r="J101" s="68"/>
      <c r="K101" s="68"/>
      <c r="L101" s="19">
        <f>SUM(C101,F101,I101)</f>
        <v>80</v>
      </c>
    </row>
    <row r="102" spans="1:12" ht="14.25" x14ac:dyDescent="0.15">
      <c r="A102" s="120" t="s">
        <v>149</v>
      </c>
      <c r="B102" s="121"/>
      <c r="C102" s="68" t="s">
        <v>150</v>
      </c>
      <c r="D102" s="68"/>
      <c r="E102" s="68"/>
      <c r="F102" s="68" t="s">
        <v>151</v>
      </c>
      <c r="G102" s="68"/>
      <c r="H102" s="68"/>
      <c r="I102" s="68" t="s">
        <v>152</v>
      </c>
      <c r="J102" s="68"/>
      <c r="K102" s="68"/>
      <c r="L102" s="20" t="s">
        <v>153</v>
      </c>
    </row>
    <row r="103" spans="1:12" ht="18.75" x14ac:dyDescent="0.15">
      <c r="A103" s="122"/>
      <c r="B103" s="123"/>
      <c r="C103" s="110">
        <v>8</v>
      </c>
      <c r="D103" s="111"/>
      <c r="E103" s="66"/>
      <c r="F103" s="110"/>
      <c r="G103" s="111"/>
      <c r="H103" s="66"/>
      <c r="I103" s="110">
        <f>C103</f>
        <v>8</v>
      </c>
      <c r="J103" s="111"/>
      <c r="K103" s="66"/>
      <c r="L103" s="19">
        <f>L101+I103</f>
        <v>88</v>
      </c>
    </row>
    <row r="104" spans="1:12" ht="18.75" x14ac:dyDescent="0.15">
      <c r="A104" s="116" t="s">
        <v>154</v>
      </c>
      <c r="B104" s="117"/>
      <c r="C104" s="117"/>
      <c r="D104" s="117"/>
      <c r="E104" s="118"/>
      <c r="F104" s="119">
        <v>0</v>
      </c>
      <c r="G104" s="119"/>
      <c r="H104" s="119"/>
      <c r="I104" s="119" t="s">
        <v>155</v>
      </c>
      <c r="J104" s="119"/>
      <c r="K104" s="119"/>
      <c r="L104" s="21">
        <v>41</v>
      </c>
    </row>
  </sheetData>
  <mergeCells count="261">
    <mergeCell ref="I76:K76"/>
    <mergeCell ref="L76:L77"/>
    <mergeCell ref="B76:B96"/>
    <mergeCell ref="C76:C95"/>
    <mergeCell ref="A104:E104"/>
    <mergeCell ref="F104:H104"/>
    <mergeCell ref="I104:K104"/>
    <mergeCell ref="A102:B103"/>
    <mergeCell ref="C102:E102"/>
    <mergeCell ref="F102:H102"/>
    <mergeCell ref="I102:K102"/>
    <mergeCell ref="C103:E103"/>
    <mergeCell ref="F103:H103"/>
    <mergeCell ref="I103:K103"/>
    <mergeCell ref="B97:E97"/>
    <mergeCell ref="A98:E98"/>
    <mergeCell ref="A99:K99"/>
    <mergeCell ref="A100:B101"/>
    <mergeCell ref="C100:E100"/>
    <mergeCell ref="F100:H100"/>
    <mergeCell ref="I100:K100"/>
    <mergeCell ref="C101:E101"/>
    <mergeCell ref="F101:H101"/>
    <mergeCell ref="I101:K101"/>
    <mergeCell ref="D88:D89"/>
    <mergeCell ref="E88:E89"/>
    <mergeCell ref="F88:H88"/>
    <mergeCell ref="I88:K88"/>
    <mergeCell ref="L88:L89"/>
    <mergeCell ref="D94:D95"/>
    <mergeCell ref="E94:E95"/>
    <mergeCell ref="F94:H94"/>
    <mergeCell ref="I94:K94"/>
    <mergeCell ref="L94:L95"/>
    <mergeCell ref="D90:D91"/>
    <mergeCell ref="E90:E91"/>
    <mergeCell ref="F90:H90"/>
    <mergeCell ref="I90:K90"/>
    <mergeCell ref="L90:L91"/>
    <mergeCell ref="D92:D93"/>
    <mergeCell ref="E92:E93"/>
    <mergeCell ref="F92:H92"/>
    <mergeCell ref="I92:K92"/>
    <mergeCell ref="L92:L93"/>
    <mergeCell ref="I78:K78"/>
    <mergeCell ref="L78:L79"/>
    <mergeCell ref="D80:D81"/>
    <mergeCell ref="E80:E81"/>
    <mergeCell ref="F80:H80"/>
    <mergeCell ref="I80:K80"/>
    <mergeCell ref="L80:L81"/>
    <mergeCell ref="I86:K86"/>
    <mergeCell ref="L86:L87"/>
    <mergeCell ref="D86:D87"/>
    <mergeCell ref="E86:E87"/>
    <mergeCell ref="F86:H86"/>
    <mergeCell ref="I82:K82"/>
    <mergeCell ref="L82:L83"/>
    <mergeCell ref="D84:D85"/>
    <mergeCell ref="E84:E85"/>
    <mergeCell ref="F84:H84"/>
    <mergeCell ref="I84:K84"/>
    <mergeCell ref="L84:L85"/>
    <mergeCell ref="E66:E67"/>
    <mergeCell ref="F66:H66"/>
    <mergeCell ref="I66:K66"/>
    <mergeCell ref="L66:L67"/>
    <mergeCell ref="C96:E96"/>
    <mergeCell ref="D76:D77"/>
    <mergeCell ref="E76:E77"/>
    <mergeCell ref="F76:H76"/>
    <mergeCell ref="C74:E74"/>
    <mergeCell ref="D68:D69"/>
    <mergeCell ref="E68:E69"/>
    <mergeCell ref="F68:H68"/>
    <mergeCell ref="I68:K68"/>
    <mergeCell ref="D72:D73"/>
    <mergeCell ref="E72:E73"/>
    <mergeCell ref="F72:H72"/>
    <mergeCell ref="I72:K72"/>
    <mergeCell ref="B75:E75"/>
    <mergeCell ref="D78:D79"/>
    <mergeCell ref="E78:E79"/>
    <mergeCell ref="F78:H78"/>
    <mergeCell ref="D82:D83"/>
    <mergeCell ref="E82:E83"/>
    <mergeCell ref="F82:H82"/>
    <mergeCell ref="L72:L73"/>
    <mergeCell ref="I54:K54"/>
    <mergeCell ref="L54:L55"/>
    <mergeCell ref="I56:K56"/>
    <mergeCell ref="E64:E65"/>
    <mergeCell ref="F64:H64"/>
    <mergeCell ref="I64:K64"/>
    <mergeCell ref="L64:L65"/>
    <mergeCell ref="D56:D57"/>
    <mergeCell ref="E56:E57"/>
    <mergeCell ref="F56:H56"/>
    <mergeCell ref="L56:L57"/>
    <mergeCell ref="D58:D59"/>
    <mergeCell ref="E58:E59"/>
    <mergeCell ref="F58:H58"/>
    <mergeCell ref="I58:K58"/>
    <mergeCell ref="L58:L59"/>
    <mergeCell ref="L68:L69"/>
    <mergeCell ref="D70:D71"/>
    <mergeCell ref="E70:E71"/>
    <mergeCell ref="F70:H70"/>
    <mergeCell ref="I70:K70"/>
    <mergeCell ref="L70:L71"/>
    <mergeCell ref="D66:D67"/>
    <mergeCell ref="D50:D51"/>
    <mergeCell ref="E50:E51"/>
    <mergeCell ref="F50:H50"/>
    <mergeCell ref="I50:K50"/>
    <mergeCell ref="L50:L51"/>
    <mergeCell ref="C52:E52"/>
    <mergeCell ref="B53:E53"/>
    <mergeCell ref="A54:A97"/>
    <mergeCell ref="B54:B74"/>
    <mergeCell ref="C54:C73"/>
    <mergeCell ref="D54:D55"/>
    <mergeCell ref="E54:E55"/>
    <mergeCell ref="D60:D61"/>
    <mergeCell ref="E60:E61"/>
    <mergeCell ref="D64:D65"/>
    <mergeCell ref="F60:H60"/>
    <mergeCell ref="I60:K60"/>
    <mergeCell ref="L60:L61"/>
    <mergeCell ref="D62:D63"/>
    <mergeCell ref="E62:E63"/>
    <mergeCell ref="F62:H62"/>
    <mergeCell ref="I62:K62"/>
    <mergeCell ref="L62:L63"/>
    <mergeCell ref="F54:H54"/>
    <mergeCell ref="D46:D47"/>
    <mergeCell ref="E46:E47"/>
    <mergeCell ref="F46:H46"/>
    <mergeCell ref="I46:K46"/>
    <mergeCell ref="L46:L47"/>
    <mergeCell ref="D48:D49"/>
    <mergeCell ref="E48:E49"/>
    <mergeCell ref="F48:H48"/>
    <mergeCell ref="I48:K48"/>
    <mergeCell ref="L48:L49"/>
    <mergeCell ref="F40:H40"/>
    <mergeCell ref="I40:K40"/>
    <mergeCell ref="L40:L41"/>
    <mergeCell ref="D42:D43"/>
    <mergeCell ref="E42:E43"/>
    <mergeCell ref="F42:H42"/>
    <mergeCell ref="I42:K42"/>
    <mergeCell ref="L42:L43"/>
    <mergeCell ref="D44:D45"/>
    <mergeCell ref="E44:E45"/>
    <mergeCell ref="F44:H44"/>
    <mergeCell ref="I44:K44"/>
    <mergeCell ref="L44:L45"/>
    <mergeCell ref="L36:L37"/>
    <mergeCell ref="D38:D39"/>
    <mergeCell ref="E38:E39"/>
    <mergeCell ref="F38:H38"/>
    <mergeCell ref="I38:K38"/>
    <mergeCell ref="L38:L39"/>
    <mergeCell ref="I31:K31"/>
    <mergeCell ref="L31:L32"/>
    <mergeCell ref="D33:D34"/>
    <mergeCell ref="E33:E34"/>
    <mergeCell ref="F33:H33"/>
    <mergeCell ref="I33:K33"/>
    <mergeCell ref="L33:L34"/>
    <mergeCell ref="L21:L22"/>
    <mergeCell ref="D27:D28"/>
    <mergeCell ref="E27:E28"/>
    <mergeCell ref="F27:H27"/>
    <mergeCell ref="I27:K27"/>
    <mergeCell ref="L27:L28"/>
    <mergeCell ref="C29:E29"/>
    <mergeCell ref="D23:D24"/>
    <mergeCell ref="E23:E24"/>
    <mergeCell ref="F23:H23"/>
    <mergeCell ref="I23:K23"/>
    <mergeCell ref="L23:L24"/>
    <mergeCell ref="D25:D26"/>
    <mergeCell ref="E25:E26"/>
    <mergeCell ref="F25:H25"/>
    <mergeCell ref="I25:K25"/>
    <mergeCell ref="L25:L26"/>
    <mergeCell ref="L15:L16"/>
    <mergeCell ref="D17:D18"/>
    <mergeCell ref="E17:E18"/>
    <mergeCell ref="F17:H17"/>
    <mergeCell ref="I17:K17"/>
    <mergeCell ref="L17:L18"/>
    <mergeCell ref="C13:C28"/>
    <mergeCell ref="D13:D14"/>
    <mergeCell ref="E13:E14"/>
    <mergeCell ref="F13:H13"/>
    <mergeCell ref="I13:K13"/>
    <mergeCell ref="L13:L14"/>
    <mergeCell ref="D15:D16"/>
    <mergeCell ref="E15:E16"/>
    <mergeCell ref="F15:H15"/>
    <mergeCell ref="I15:K15"/>
    <mergeCell ref="D19:D20"/>
    <mergeCell ref="E19:E20"/>
    <mergeCell ref="F19:H19"/>
    <mergeCell ref="I19:K19"/>
    <mergeCell ref="L19:L20"/>
    <mergeCell ref="D21:D22"/>
    <mergeCell ref="E21:E22"/>
    <mergeCell ref="F21:H21"/>
    <mergeCell ref="L10:L11"/>
    <mergeCell ref="C12:E12"/>
    <mergeCell ref="F6:H6"/>
    <mergeCell ref="I6:K6"/>
    <mergeCell ref="L6:L7"/>
    <mergeCell ref="D8:D9"/>
    <mergeCell ref="E8:E9"/>
    <mergeCell ref="F8:H8"/>
    <mergeCell ref="I8:K8"/>
    <mergeCell ref="L8:L9"/>
    <mergeCell ref="A6:A53"/>
    <mergeCell ref="B6:B29"/>
    <mergeCell ref="C6:C11"/>
    <mergeCell ref="D6:D7"/>
    <mergeCell ref="E6:E7"/>
    <mergeCell ref="D10:D11"/>
    <mergeCell ref="E10:E11"/>
    <mergeCell ref="F10:H10"/>
    <mergeCell ref="I10:K10"/>
    <mergeCell ref="I21:K21"/>
    <mergeCell ref="B30:E30"/>
    <mergeCell ref="B31:B52"/>
    <mergeCell ref="C31:C34"/>
    <mergeCell ref="D31:D32"/>
    <mergeCell ref="E31:E32"/>
    <mergeCell ref="F31:H31"/>
    <mergeCell ref="C35:E35"/>
    <mergeCell ref="C36:C51"/>
    <mergeCell ref="D36:D37"/>
    <mergeCell ref="E36:E37"/>
    <mergeCell ref="F36:H36"/>
    <mergeCell ref="I36:K36"/>
    <mergeCell ref="D40:D41"/>
    <mergeCell ref="E40:E41"/>
    <mergeCell ref="A1:L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</mergeCells>
  <phoneticPr fontId="1" type="noConversion"/>
  <pageMargins left="0.7" right="0.7" top="0.56999999999999995" bottom="0.46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37" workbookViewId="0">
      <selection activeCell="E52" sqref="E52"/>
    </sheetView>
  </sheetViews>
  <sheetFormatPr defaultRowHeight="13.5" x14ac:dyDescent="0.15"/>
  <cols>
    <col min="1" max="1" width="10.6640625" customWidth="1"/>
  </cols>
  <sheetData>
    <row r="1" spans="1:8" ht="19.5" x14ac:dyDescent="0.15">
      <c r="A1" s="129" t="s">
        <v>61</v>
      </c>
      <c r="B1" s="129"/>
      <c r="C1" s="129"/>
      <c r="D1" s="129"/>
      <c r="E1" s="129"/>
      <c r="F1" s="129"/>
      <c r="G1" s="129"/>
      <c r="H1" s="129"/>
    </row>
    <row r="2" spans="1:8" ht="8.25" customHeight="1" x14ac:dyDescent="0.15">
      <c r="A2" s="6"/>
      <c r="B2" s="7"/>
      <c r="C2" s="7"/>
      <c r="D2" s="7"/>
      <c r="E2" s="7"/>
      <c r="F2" s="7"/>
      <c r="G2" s="7"/>
      <c r="H2" s="7"/>
    </row>
    <row r="3" spans="1:8" ht="14.25" x14ac:dyDescent="0.15">
      <c r="A3" s="130" t="s">
        <v>62</v>
      </c>
      <c r="B3" s="132" t="s">
        <v>63</v>
      </c>
      <c r="C3" s="133"/>
      <c r="D3" s="133"/>
      <c r="E3" s="133"/>
      <c r="F3" s="133"/>
      <c r="G3" s="134"/>
      <c r="H3" s="130" t="s">
        <v>64</v>
      </c>
    </row>
    <row r="4" spans="1:8" x14ac:dyDescent="0.15">
      <c r="A4" s="131"/>
      <c r="B4" s="136" t="s">
        <v>65</v>
      </c>
      <c r="C4" s="137"/>
      <c r="D4" s="138"/>
      <c r="E4" s="136" t="s">
        <v>66</v>
      </c>
      <c r="F4" s="137"/>
      <c r="G4" s="138"/>
      <c r="H4" s="131"/>
    </row>
    <row r="5" spans="1:8" x14ac:dyDescent="0.15">
      <c r="A5" s="131"/>
      <c r="B5" s="136" t="s">
        <v>2</v>
      </c>
      <c r="C5" s="137"/>
      <c r="D5" s="138"/>
      <c r="E5" s="139" t="s">
        <v>2</v>
      </c>
      <c r="F5" s="140"/>
      <c r="G5" s="141"/>
      <c r="H5" s="131"/>
    </row>
    <row r="6" spans="1:8" x14ac:dyDescent="0.15">
      <c r="A6" s="131"/>
      <c r="B6" s="8" t="s">
        <v>67</v>
      </c>
      <c r="C6" s="8" t="s">
        <v>68</v>
      </c>
      <c r="D6" s="9" t="s">
        <v>69</v>
      </c>
      <c r="E6" s="10" t="s">
        <v>67</v>
      </c>
      <c r="F6" s="10" t="s">
        <v>68</v>
      </c>
      <c r="G6" s="10" t="s">
        <v>69</v>
      </c>
      <c r="H6" s="135"/>
    </row>
    <row r="7" spans="1:8" x14ac:dyDescent="0.15">
      <c r="A7" s="154" t="s">
        <v>70</v>
      </c>
      <c r="B7" s="124"/>
      <c r="C7" s="125"/>
      <c r="D7" s="125"/>
      <c r="E7" s="126" t="s">
        <v>59</v>
      </c>
      <c r="F7" s="126"/>
      <c r="G7" s="126"/>
      <c r="H7" s="127" t="s">
        <v>71</v>
      </c>
    </row>
    <row r="8" spans="1:8" x14ac:dyDescent="0.15">
      <c r="A8" s="155"/>
      <c r="B8" s="11"/>
      <c r="C8" s="11"/>
      <c r="D8" s="12"/>
      <c r="E8" s="13">
        <v>2</v>
      </c>
      <c r="F8" s="13">
        <v>2</v>
      </c>
      <c r="G8" s="13"/>
      <c r="H8" s="128"/>
    </row>
    <row r="9" spans="1:8" x14ac:dyDescent="0.15">
      <c r="A9" s="155"/>
      <c r="B9" s="124"/>
      <c r="C9" s="125"/>
      <c r="D9" s="125"/>
      <c r="E9" s="126" t="s">
        <v>14</v>
      </c>
      <c r="F9" s="126"/>
      <c r="G9" s="126"/>
      <c r="H9" s="127" t="s">
        <v>71</v>
      </c>
    </row>
    <row r="10" spans="1:8" x14ac:dyDescent="0.15">
      <c r="A10" s="155"/>
      <c r="B10" s="11"/>
      <c r="C10" s="11"/>
      <c r="D10" s="12"/>
      <c r="E10" s="13">
        <v>2</v>
      </c>
      <c r="F10" s="13">
        <v>2</v>
      </c>
      <c r="G10" s="13"/>
      <c r="H10" s="128"/>
    </row>
    <row r="11" spans="1:8" x14ac:dyDescent="0.15">
      <c r="A11" s="155"/>
      <c r="B11" s="124"/>
      <c r="C11" s="125"/>
      <c r="D11" s="125"/>
      <c r="E11" s="126" t="s">
        <v>72</v>
      </c>
      <c r="F11" s="126"/>
      <c r="G11" s="126"/>
      <c r="H11" s="127" t="s">
        <v>71</v>
      </c>
    </row>
    <row r="12" spans="1:8" x14ac:dyDescent="0.15">
      <c r="A12" s="155"/>
      <c r="B12" s="11"/>
      <c r="C12" s="11"/>
      <c r="D12" s="12"/>
      <c r="E12" s="13">
        <v>1</v>
      </c>
      <c r="F12" s="13">
        <v>1</v>
      </c>
      <c r="G12" s="13"/>
      <c r="H12" s="128"/>
    </row>
    <row r="13" spans="1:8" x14ac:dyDescent="0.15">
      <c r="A13" s="155"/>
      <c r="B13" s="142"/>
      <c r="C13" s="143"/>
      <c r="D13" s="143"/>
      <c r="E13" s="126" t="s">
        <v>15</v>
      </c>
      <c r="F13" s="126"/>
      <c r="G13" s="126"/>
      <c r="H13" s="127" t="s">
        <v>71</v>
      </c>
    </row>
    <row r="14" spans="1:8" x14ac:dyDescent="0.15">
      <c r="A14" s="155"/>
      <c r="B14" s="14"/>
      <c r="C14" s="14"/>
      <c r="D14" s="15"/>
      <c r="E14" s="13">
        <v>3</v>
      </c>
      <c r="F14" s="13">
        <v>2</v>
      </c>
      <c r="G14" s="13">
        <v>2</v>
      </c>
      <c r="H14" s="128"/>
    </row>
    <row r="15" spans="1:8" x14ac:dyDescent="0.15">
      <c r="A15" s="155"/>
      <c r="B15" s="142"/>
      <c r="C15" s="143"/>
      <c r="D15" s="143"/>
      <c r="E15" s="126" t="s">
        <v>73</v>
      </c>
      <c r="F15" s="126"/>
      <c r="G15" s="126"/>
      <c r="H15" s="127" t="s">
        <v>71</v>
      </c>
    </row>
    <row r="16" spans="1:8" x14ac:dyDescent="0.15">
      <c r="A16" s="155"/>
      <c r="B16" s="14"/>
      <c r="C16" s="14"/>
      <c r="D16" s="15"/>
      <c r="E16" s="13">
        <v>2</v>
      </c>
      <c r="F16" s="13"/>
      <c r="G16" s="13">
        <v>4</v>
      </c>
      <c r="H16" s="128"/>
    </row>
    <row r="17" spans="1:8" x14ac:dyDescent="0.15">
      <c r="A17" s="155"/>
      <c r="B17" s="142"/>
      <c r="C17" s="143"/>
      <c r="D17" s="143"/>
      <c r="E17" s="126" t="s">
        <v>74</v>
      </c>
      <c r="F17" s="126"/>
      <c r="G17" s="126"/>
      <c r="H17" s="127" t="s">
        <v>71</v>
      </c>
    </row>
    <row r="18" spans="1:8" x14ac:dyDescent="0.15">
      <c r="A18" s="155"/>
      <c r="B18" s="14"/>
      <c r="C18" s="14"/>
      <c r="D18" s="15"/>
      <c r="E18" s="13">
        <v>3</v>
      </c>
      <c r="F18" s="13">
        <v>1</v>
      </c>
      <c r="G18" s="13">
        <v>3</v>
      </c>
      <c r="H18" s="128"/>
    </row>
    <row r="19" spans="1:8" x14ac:dyDescent="0.15">
      <c r="A19" s="155"/>
      <c r="B19" s="124"/>
      <c r="C19" s="125"/>
      <c r="D19" s="125"/>
      <c r="E19" s="126" t="s">
        <v>182</v>
      </c>
      <c r="F19" s="126"/>
      <c r="G19" s="126"/>
      <c r="H19" s="127" t="s">
        <v>71</v>
      </c>
    </row>
    <row r="20" spans="1:8" x14ac:dyDescent="0.15">
      <c r="A20" s="155"/>
      <c r="B20" s="11"/>
      <c r="C20" s="11"/>
      <c r="D20" s="12"/>
      <c r="E20" s="13">
        <v>2</v>
      </c>
      <c r="F20" s="13"/>
      <c r="G20" s="13">
        <v>2</v>
      </c>
      <c r="H20" s="128"/>
    </row>
    <row r="21" spans="1:8" x14ac:dyDescent="0.15">
      <c r="A21" s="155"/>
      <c r="B21" s="142"/>
      <c r="C21" s="143"/>
      <c r="D21" s="143"/>
      <c r="E21" s="144" t="s">
        <v>75</v>
      </c>
      <c r="F21" s="145"/>
      <c r="G21" s="146"/>
      <c r="H21" s="127" t="s">
        <v>71</v>
      </c>
    </row>
    <row r="22" spans="1:8" x14ac:dyDescent="0.15">
      <c r="A22" s="155"/>
      <c r="B22" s="11"/>
      <c r="C22" s="11"/>
      <c r="D22" s="12"/>
      <c r="E22" s="13">
        <v>2</v>
      </c>
      <c r="F22" s="13"/>
      <c r="G22" s="13">
        <v>3</v>
      </c>
      <c r="H22" s="128"/>
    </row>
    <row r="23" spans="1:8" x14ac:dyDescent="0.15">
      <c r="A23" s="155"/>
      <c r="B23" s="142"/>
      <c r="C23" s="143"/>
      <c r="D23" s="143"/>
      <c r="E23" s="147" t="s">
        <v>161</v>
      </c>
      <c r="F23" s="148"/>
      <c r="G23" s="149"/>
      <c r="H23" s="127" t="s">
        <v>71</v>
      </c>
    </row>
    <row r="24" spans="1:8" x14ac:dyDescent="0.15">
      <c r="A24" s="155"/>
      <c r="B24" s="11"/>
      <c r="C24" s="11"/>
      <c r="D24" s="12"/>
      <c r="E24" s="13">
        <v>3</v>
      </c>
      <c r="F24" s="13">
        <v>1</v>
      </c>
      <c r="G24" s="13">
        <v>3</v>
      </c>
      <c r="H24" s="128"/>
    </row>
    <row r="25" spans="1:8" x14ac:dyDescent="0.15">
      <c r="A25" s="155"/>
      <c r="B25" s="124"/>
      <c r="C25" s="125"/>
      <c r="D25" s="125"/>
      <c r="E25" s="126" t="s">
        <v>76</v>
      </c>
      <c r="F25" s="126"/>
      <c r="G25" s="126"/>
      <c r="H25" s="127" t="s">
        <v>71</v>
      </c>
    </row>
    <row r="26" spans="1:8" x14ac:dyDescent="0.15">
      <c r="A26" s="155"/>
      <c r="B26" s="11"/>
      <c r="C26" s="11"/>
      <c r="D26" s="12"/>
      <c r="E26" s="13">
        <v>3</v>
      </c>
      <c r="F26" s="13"/>
      <c r="G26" s="13">
        <v>4</v>
      </c>
      <c r="H26" s="128"/>
    </row>
    <row r="27" spans="1:8" x14ac:dyDescent="0.15">
      <c r="A27" s="155"/>
      <c r="B27" s="124"/>
      <c r="C27" s="125"/>
      <c r="D27" s="125"/>
      <c r="E27" s="126" t="s">
        <v>37</v>
      </c>
      <c r="F27" s="126"/>
      <c r="G27" s="126"/>
      <c r="H27" s="127" t="s">
        <v>71</v>
      </c>
    </row>
    <row r="28" spans="1:8" x14ac:dyDescent="0.15">
      <c r="A28" s="155"/>
      <c r="B28" s="11"/>
      <c r="C28" s="11"/>
      <c r="D28" s="12"/>
      <c r="E28" s="13">
        <v>1</v>
      </c>
      <c r="F28" s="13"/>
      <c r="G28" s="13">
        <v>2</v>
      </c>
      <c r="H28" s="128"/>
    </row>
    <row r="29" spans="1:8" x14ac:dyDescent="0.15">
      <c r="A29" s="155"/>
      <c r="B29" s="124"/>
      <c r="C29" s="125"/>
      <c r="D29" s="125"/>
      <c r="E29" s="126" t="s">
        <v>60</v>
      </c>
      <c r="F29" s="126"/>
      <c r="G29" s="126"/>
      <c r="H29" s="127" t="s">
        <v>71</v>
      </c>
    </row>
    <row r="30" spans="1:8" x14ac:dyDescent="0.15">
      <c r="A30" s="155"/>
      <c r="B30" s="11"/>
      <c r="C30" s="11"/>
      <c r="D30" s="12"/>
      <c r="E30" s="13">
        <v>2</v>
      </c>
      <c r="F30" s="13">
        <v>2</v>
      </c>
      <c r="G30" s="13"/>
      <c r="H30" s="128"/>
    </row>
    <row r="31" spans="1:8" x14ac:dyDescent="0.15">
      <c r="A31" s="155"/>
      <c r="B31" s="142"/>
      <c r="C31" s="143"/>
      <c r="D31" s="143"/>
      <c r="E31" s="126" t="s">
        <v>77</v>
      </c>
      <c r="F31" s="126"/>
      <c r="G31" s="126"/>
      <c r="H31" s="127" t="s">
        <v>71</v>
      </c>
    </row>
    <row r="32" spans="1:8" x14ac:dyDescent="0.15">
      <c r="A32" s="155"/>
      <c r="B32" s="14"/>
      <c r="C32" s="14"/>
      <c r="D32" s="15"/>
      <c r="E32" s="13">
        <v>1</v>
      </c>
      <c r="F32" s="13">
        <v>1</v>
      </c>
      <c r="G32" s="13"/>
      <c r="H32" s="128"/>
    </row>
    <row r="33" spans="1:8" x14ac:dyDescent="0.15">
      <c r="A33" s="155"/>
      <c r="B33" s="142"/>
      <c r="C33" s="143"/>
      <c r="D33" s="143"/>
      <c r="E33" s="126" t="s">
        <v>78</v>
      </c>
      <c r="F33" s="126"/>
      <c r="G33" s="126"/>
      <c r="H33" s="127" t="s">
        <v>71</v>
      </c>
    </row>
    <row r="34" spans="1:8" x14ac:dyDescent="0.15">
      <c r="A34" s="155"/>
      <c r="B34" s="14"/>
      <c r="C34" s="14"/>
      <c r="D34" s="15"/>
      <c r="E34" s="13">
        <v>3</v>
      </c>
      <c r="F34" s="13">
        <v>2</v>
      </c>
      <c r="G34" s="13">
        <v>2</v>
      </c>
      <c r="H34" s="128"/>
    </row>
    <row r="35" spans="1:8" x14ac:dyDescent="0.15">
      <c r="A35" s="155"/>
      <c r="B35" s="142"/>
      <c r="C35" s="143"/>
      <c r="D35" s="143"/>
      <c r="E35" s="126" t="s">
        <v>79</v>
      </c>
      <c r="F35" s="126"/>
      <c r="G35" s="126"/>
      <c r="H35" s="127" t="s">
        <v>71</v>
      </c>
    </row>
    <row r="36" spans="1:8" x14ac:dyDescent="0.15">
      <c r="A36" s="155"/>
      <c r="B36" s="14"/>
      <c r="C36" s="14"/>
      <c r="D36" s="15"/>
      <c r="E36" s="13">
        <v>2</v>
      </c>
      <c r="F36" s="13"/>
      <c r="G36" s="13">
        <v>4</v>
      </c>
      <c r="H36" s="128"/>
    </row>
    <row r="37" spans="1:8" x14ac:dyDescent="0.15">
      <c r="A37" s="155"/>
      <c r="B37" s="124"/>
      <c r="C37" s="125"/>
      <c r="D37" s="125"/>
      <c r="E37" s="126" t="s">
        <v>183</v>
      </c>
      <c r="F37" s="126"/>
      <c r="G37" s="126"/>
      <c r="H37" s="127" t="s">
        <v>71</v>
      </c>
    </row>
    <row r="38" spans="1:8" x14ac:dyDescent="0.15">
      <c r="A38" s="155"/>
      <c r="B38" s="11"/>
      <c r="C38" s="11"/>
      <c r="D38" s="12"/>
      <c r="E38" s="13">
        <v>3</v>
      </c>
      <c r="F38" s="13">
        <v>1</v>
      </c>
      <c r="G38" s="13">
        <v>3</v>
      </c>
      <c r="H38" s="128"/>
    </row>
    <row r="39" spans="1:8" x14ac:dyDescent="0.15">
      <c r="A39" s="155"/>
      <c r="B39" s="124"/>
      <c r="C39" s="125"/>
      <c r="D39" s="125"/>
      <c r="E39" s="126" t="s">
        <v>184</v>
      </c>
      <c r="F39" s="126"/>
      <c r="G39" s="126"/>
      <c r="H39" s="127" t="s">
        <v>71</v>
      </c>
    </row>
    <row r="40" spans="1:8" x14ac:dyDescent="0.15">
      <c r="A40" s="155"/>
      <c r="B40" s="11"/>
      <c r="C40" s="11"/>
      <c r="D40" s="12"/>
      <c r="E40" s="13">
        <v>2</v>
      </c>
      <c r="F40" s="13"/>
      <c r="G40" s="13">
        <v>2</v>
      </c>
      <c r="H40" s="128"/>
    </row>
    <row r="41" spans="1:8" x14ac:dyDescent="0.15">
      <c r="A41" s="155"/>
      <c r="B41" s="124"/>
      <c r="C41" s="125"/>
      <c r="D41" s="125"/>
      <c r="E41" s="147" t="s">
        <v>162</v>
      </c>
      <c r="F41" s="148"/>
      <c r="G41" s="149"/>
      <c r="H41" s="127" t="s">
        <v>71</v>
      </c>
    </row>
    <row r="42" spans="1:8" x14ac:dyDescent="0.15">
      <c r="A42" s="155"/>
      <c r="B42" s="11"/>
      <c r="C42" s="11"/>
      <c r="D42" s="12"/>
      <c r="E42" s="13">
        <v>3</v>
      </c>
      <c r="F42" s="13">
        <v>1</v>
      </c>
      <c r="G42" s="13">
        <v>3</v>
      </c>
      <c r="H42" s="128"/>
    </row>
    <row r="43" spans="1:8" x14ac:dyDescent="0.15">
      <c r="A43" s="155"/>
      <c r="B43" s="124"/>
      <c r="C43" s="125"/>
      <c r="D43" s="125"/>
      <c r="E43" s="126" t="s">
        <v>80</v>
      </c>
      <c r="F43" s="126"/>
      <c r="G43" s="126"/>
      <c r="H43" s="127" t="s">
        <v>71</v>
      </c>
    </row>
    <row r="44" spans="1:8" x14ac:dyDescent="0.15">
      <c r="A44" s="155"/>
      <c r="B44" s="11"/>
      <c r="C44" s="11"/>
      <c r="D44" s="12"/>
      <c r="E44" s="13">
        <v>3</v>
      </c>
      <c r="F44" s="13"/>
      <c r="G44" s="13">
        <v>4</v>
      </c>
      <c r="H44" s="128"/>
    </row>
    <row r="45" spans="1:8" x14ac:dyDescent="0.15">
      <c r="A45" s="155"/>
      <c r="B45" s="150"/>
      <c r="C45" s="151"/>
      <c r="D45" s="151"/>
      <c r="E45" s="126" t="s">
        <v>24</v>
      </c>
      <c r="F45" s="126"/>
      <c r="G45" s="126"/>
      <c r="H45" s="127" t="s">
        <v>71</v>
      </c>
    </row>
    <row r="46" spans="1:8" x14ac:dyDescent="0.15">
      <c r="A46" s="155"/>
      <c r="B46" s="16"/>
      <c r="C46" s="16"/>
      <c r="D46" s="17"/>
      <c r="E46" s="13">
        <v>1</v>
      </c>
      <c r="F46" s="13"/>
      <c r="G46" s="13">
        <v>2</v>
      </c>
      <c r="H46" s="128"/>
    </row>
    <row r="47" spans="1:8" x14ac:dyDescent="0.15">
      <c r="A47" s="155"/>
      <c r="B47" s="150"/>
      <c r="C47" s="151"/>
      <c r="D47" s="151"/>
      <c r="E47" s="126" t="s">
        <v>81</v>
      </c>
      <c r="F47" s="126"/>
      <c r="G47" s="126"/>
      <c r="H47" s="127" t="s">
        <v>71</v>
      </c>
    </row>
    <row r="48" spans="1:8" x14ac:dyDescent="0.15">
      <c r="A48" s="155"/>
      <c r="B48" s="16"/>
      <c r="C48" s="16"/>
      <c r="D48" s="17"/>
      <c r="E48" s="13">
        <v>2</v>
      </c>
      <c r="F48" s="13"/>
      <c r="G48" s="13">
        <v>3</v>
      </c>
      <c r="H48" s="128"/>
    </row>
    <row r="49" spans="1:8" x14ac:dyDescent="0.15">
      <c r="A49" s="155"/>
      <c r="B49" s="124"/>
      <c r="C49" s="125"/>
      <c r="D49" s="125"/>
      <c r="E49" s="126" t="s">
        <v>82</v>
      </c>
      <c r="F49" s="126"/>
      <c r="G49" s="126"/>
      <c r="H49" s="127" t="s">
        <v>71</v>
      </c>
    </row>
    <row r="50" spans="1:8" x14ac:dyDescent="0.15">
      <c r="A50" s="155"/>
      <c r="B50" s="11"/>
      <c r="C50" s="11"/>
      <c r="D50" s="12"/>
      <c r="E50" s="13">
        <v>2</v>
      </c>
      <c r="F50" s="13"/>
      <c r="G50" s="13">
        <v>4</v>
      </c>
      <c r="H50" s="128"/>
    </row>
    <row r="51" spans="1:8" x14ac:dyDescent="0.15">
      <c r="A51" s="155"/>
      <c r="B51" s="142"/>
      <c r="C51" s="143"/>
      <c r="D51" s="143"/>
      <c r="E51" s="126" t="s">
        <v>186</v>
      </c>
      <c r="F51" s="126"/>
      <c r="G51" s="126"/>
      <c r="H51" s="127" t="s">
        <v>71</v>
      </c>
    </row>
    <row r="52" spans="1:8" x14ac:dyDescent="0.15">
      <c r="A52" s="155"/>
      <c r="B52" s="14"/>
      <c r="C52" s="14"/>
      <c r="D52" s="15"/>
      <c r="E52" s="13">
        <v>2</v>
      </c>
      <c r="F52" s="13"/>
      <c r="G52" s="13">
        <v>2</v>
      </c>
      <c r="H52" s="128"/>
    </row>
    <row r="53" spans="1:8" x14ac:dyDescent="0.15">
      <c r="A53" s="155"/>
      <c r="B53" s="142"/>
      <c r="C53" s="143"/>
      <c r="D53" s="143"/>
      <c r="E53" s="126" t="s">
        <v>165</v>
      </c>
      <c r="F53" s="126"/>
      <c r="G53" s="126"/>
      <c r="H53" s="127" t="s">
        <v>71</v>
      </c>
    </row>
    <row r="54" spans="1:8" x14ac:dyDescent="0.15">
      <c r="A54" s="155"/>
      <c r="B54" s="14"/>
      <c r="C54" s="14"/>
      <c r="D54" s="24"/>
      <c r="E54" s="23">
        <v>1</v>
      </c>
      <c r="F54" s="23">
        <v>1</v>
      </c>
      <c r="G54" s="23">
        <v>1</v>
      </c>
      <c r="H54" s="128"/>
    </row>
    <row r="55" spans="1:8" x14ac:dyDescent="0.15">
      <c r="A55" s="155"/>
      <c r="B55" s="142"/>
      <c r="C55" s="143"/>
      <c r="D55" s="143"/>
      <c r="E55" s="147" t="s">
        <v>163</v>
      </c>
      <c r="F55" s="148"/>
      <c r="G55" s="149"/>
      <c r="H55" s="127" t="s">
        <v>71</v>
      </c>
    </row>
    <row r="56" spans="1:8" x14ac:dyDescent="0.15">
      <c r="A56" s="155"/>
      <c r="B56" s="14"/>
      <c r="C56" s="14"/>
      <c r="D56" s="15"/>
      <c r="E56" s="13">
        <v>3</v>
      </c>
      <c r="F56" s="13">
        <v>1</v>
      </c>
      <c r="G56" s="13">
        <v>3</v>
      </c>
      <c r="H56" s="128"/>
    </row>
    <row r="57" spans="1:8" x14ac:dyDescent="0.15">
      <c r="A57" s="155"/>
      <c r="B57" s="124"/>
      <c r="C57" s="125"/>
      <c r="D57" s="125"/>
      <c r="E57" s="126" t="s">
        <v>25</v>
      </c>
      <c r="F57" s="126"/>
      <c r="G57" s="126"/>
      <c r="H57" s="127" t="s">
        <v>71</v>
      </c>
    </row>
    <row r="58" spans="1:8" x14ac:dyDescent="0.15">
      <c r="A58" s="155"/>
      <c r="B58" s="11"/>
      <c r="C58" s="11"/>
      <c r="D58" s="12"/>
      <c r="E58" s="13">
        <v>1</v>
      </c>
      <c r="F58" s="13"/>
      <c r="G58" s="13">
        <v>2</v>
      </c>
      <c r="H58" s="128"/>
    </row>
    <row r="59" spans="1:8" x14ac:dyDescent="0.15">
      <c r="A59" s="155"/>
      <c r="B59" s="142"/>
      <c r="C59" s="143"/>
      <c r="D59" s="143"/>
      <c r="E59" s="126" t="s">
        <v>83</v>
      </c>
      <c r="F59" s="126"/>
      <c r="G59" s="126"/>
      <c r="H59" s="127" t="s">
        <v>71</v>
      </c>
    </row>
    <row r="60" spans="1:8" x14ac:dyDescent="0.15">
      <c r="A60" s="155"/>
      <c r="B60" s="14"/>
      <c r="C60" s="14"/>
      <c r="D60" s="15"/>
      <c r="E60" s="13">
        <v>2</v>
      </c>
      <c r="F60" s="13">
        <v>1</v>
      </c>
      <c r="G60" s="13">
        <v>2</v>
      </c>
      <c r="H60" s="128"/>
    </row>
    <row r="61" spans="1:8" x14ac:dyDescent="0.15">
      <c r="A61" s="155"/>
      <c r="B61" s="124"/>
      <c r="C61" s="125"/>
      <c r="D61" s="125"/>
      <c r="E61" s="126" t="s">
        <v>84</v>
      </c>
      <c r="F61" s="126"/>
      <c r="G61" s="126"/>
      <c r="H61" s="127" t="s">
        <v>71</v>
      </c>
    </row>
    <row r="62" spans="1:8" x14ac:dyDescent="0.15">
      <c r="A62" s="155"/>
      <c r="B62" s="11"/>
      <c r="C62" s="11"/>
      <c r="D62" s="12"/>
      <c r="E62" s="13">
        <v>3</v>
      </c>
      <c r="F62" s="13">
        <v>1</v>
      </c>
      <c r="G62" s="13">
        <v>3</v>
      </c>
      <c r="H62" s="128"/>
    </row>
    <row r="63" spans="1:8" x14ac:dyDescent="0.15">
      <c r="A63" s="155"/>
      <c r="B63" s="142"/>
      <c r="C63" s="143"/>
      <c r="D63" s="143"/>
      <c r="E63" s="126" t="s">
        <v>85</v>
      </c>
      <c r="F63" s="126"/>
      <c r="G63" s="126"/>
      <c r="H63" s="127" t="s">
        <v>71</v>
      </c>
    </row>
    <row r="64" spans="1:8" x14ac:dyDescent="0.15">
      <c r="A64" s="155"/>
      <c r="B64" s="11"/>
      <c r="C64" s="11"/>
      <c r="D64" s="12"/>
      <c r="E64" s="13">
        <v>2</v>
      </c>
      <c r="F64" s="13">
        <v>2</v>
      </c>
      <c r="G64" s="13"/>
      <c r="H64" s="128"/>
    </row>
    <row r="65" spans="1:8" x14ac:dyDescent="0.15">
      <c r="A65" s="155"/>
      <c r="B65" s="142"/>
      <c r="C65" s="143"/>
      <c r="D65" s="143"/>
      <c r="E65" s="126" t="s">
        <v>86</v>
      </c>
      <c r="F65" s="126"/>
      <c r="G65" s="126"/>
      <c r="H65" s="127" t="s">
        <v>71</v>
      </c>
    </row>
    <row r="66" spans="1:8" x14ac:dyDescent="0.15">
      <c r="A66" s="155"/>
      <c r="B66" s="11"/>
      <c r="C66" s="11"/>
      <c r="D66" s="12"/>
      <c r="E66" s="13">
        <v>2</v>
      </c>
      <c r="F66" s="13"/>
      <c r="G66" s="13"/>
      <c r="H66" s="128"/>
    </row>
    <row r="67" spans="1:8" x14ac:dyDescent="0.15">
      <c r="A67" s="155"/>
      <c r="B67" s="124"/>
      <c r="C67" s="125"/>
      <c r="D67" s="125"/>
      <c r="E67" s="126" t="s">
        <v>87</v>
      </c>
      <c r="F67" s="126"/>
      <c r="G67" s="126"/>
      <c r="H67" s="127" t="s">
        <v>71</v>
      </c>
    </row>
    <row r="68" spans="1:8" x14ac:dyDescent="0.15">
      <c r="A68" s="155"/>
      <c r="B68" s="11"/>
      <c r="C68" s="11"/>
      <c r="D68" s="12"/>
      <c r="E68" s="13">
        <v>3</v>
      </c>
      <c r="F68" s="13">
        <v>1</v>
      </c>
      <c r="G68" s="13">
        <v>3</v>
      </c>
      <c r="H68" s="128"/>
    </row>
    <row r="69" spans="1:8" x14ac:dyDescent="0.15">
      <c r="A69" s="155"/>
      <c r="B69" s="124"/>
      <c r="C69" s="125"/>
      <c r="D69" s="125"/>
      <c r="E69" s="126" t="s">
        <v>88</v>
      </c>
      <c r="F69" s="126"/>
      <c r="G69" s="126"/>
      <c r="H69" s="127" t="s">
        <v>71</v>
      </c>
    </row>
    <row r="70" spans="1:8" x14ac:dyDescent="0.15">
      <c r="A70" s="155"/>
      <c r="B70" s="11"/>
      <c r="C70" s="11"/>
      <c r="D70" s="12"/>
      <c r="E70" s="13">
        <v>2</v>
      </c>
      <c r="F70" s="13"/>
      <c r="G70" s="13">
        <v>4</v>
      </c>
      <c r="H70" s="128"/>
    </row>
    <row r="71" spans="1:8" x14ac:dyDescent="0.15">
      <c r="A71" s="155"/>
      <c r="B71" s="142"/>
      <c r="C71" s="143"/>
      <c r="D71" s="143"/>
      <c r="E71" s="126" t="s">
        <v>185</v>
      </c>
      <c r="F71" s="126"/>
      <c r="G71" s="126"/>
      <c r="H71" s="127" t="s">
        <v>71</v>
      </c>
    </row>
    <row r="72" spans="1:8" x14ac:dyDescent="0.15">
      <c r="A72" s="155"/>
      <c r="B72" s="14"/>
      <c r="C72" s="14"/>
      <c r="D72" s="15"/>
      <c r="E72" s="13">
        <v>2</v>
      </c>
      <c r="F72" s="13"/>
      <c r="G72" s="13">
        <v>2</v>
      </c>
      <c r="H72" s="128"/>
    </row>
    <row r="73" spans="1:8" x14ac:dyDescent="0.15">
      <c r="A73" s="155"/>
      <c r="B73" s="142"/>
      <c r="C73" s="143"/>
      <c r="D73" s="143"/>
      <c r="E73" s="126" t="s">
        <v>166</v>
      </c>
      <c r="F73" s="126"/>
      <c r="G73" s="126"/>
      <c r="H73" s="127" t="s">
        <v>71</v>
      </c>
    </row>
    <row r="74" spans="1:8" x14ac:dyDescent="0.15">
      <c r="A74" s="155"/>
      <c r="B74" s="14"/>
      <c r="C74" s="14"/>
      <c r="D74" s="24"/>
      <c r="E74" s="23">
        <v>1</v>
      </c>
      <c r="F74" s="23">
        <v>1</v>
      </c>
      <c r="G74" s="23">
        <v>1</v>
      </c>
      <c r="H74" s="128"/>
    </row>
    <row r="75" spans="1:8" x14ac:dyDescent="0.15">
      <c r="A75" s="155"/>
      <c r="B75" s="142"/>
      <c r="C75" s="143"/>
      <c r="D75" s="143"/>
      <c r="E75" s="147" t="s">
        <v>164</v>
      </c>
      <c r="F75" s="148"/>
      <c r="G75" s="149"/>
      <c r="H75" s="127" t="s">
        <v>71</v>
      </c>
    </row>
    <row r="76" spans="1:8" x14ac:dyDescent="0.15">
      <c r="A76" s="155"/>
      <c r="B76" s="14"/>
      <c r="C76" s="14"/>
      <c r="D76" s="15"/>
      <c r="E76" s="13">
        <v>3</v>
      </c>
      <c r="F76" s="13">
        <v>1</v>
      </c>
      <c r="G76" s="13">
        <v>3</v>
      </c>
      <c r="H76" s="128"/>
    </row>
    <row r="77" spans="1:8" x14ac:dyDescent="0.15">
      <c r="A77" s="155"/>
      <c r="B77" s="142"/>
      <c r="C77" s="143"/>
      <c r="D77" s="143"/>
      <c r="E77" s="126" t="s">
        <v>26</v>
      </c>
      <c r="F77" s="126"/>
      <c r="G77" s="126"/>
      <c r="H77" s="127" t="s">
        <v>71</v>
      </c>
    </row>
    <row r="78" spans="1:8" x14ac:dyDescent="0.15">
      <c r="A78" s="155"/>
      <c r="B78" s="14"/>
      <c r="C78" s="14"/>
      <c r="D78" s="15"/>
      <c r="E78" s="13">
        <v>1</v>
      </c>
      <c r="F78" s="13"/>
      <c r="G78" s="13">
        <v>2</v>
      </c>
      <c r="H78" s="128"/>
    </row>
    <row r="79" spans="1:8" x14ac:dyDescent="0.15">
      <c r="A79" s="155"/>
      <c r="B79" s="124"/>
      <c r="C79" s="125"/>
      <c r="D79" s="125"/>
      <c r="E79" s="126" t="s">
        <v>89</v>
      </c>
      <c r="F79" s="126"/>
      <c r="G79" s="126"/>
      <c r="H79" s="127" t="s">
        <v>71</v>
      </c>
    </row>
    <row r="80" spans="1:8" x14ac:dyDescent="0.15">
      <c r="A80" s="155"/>
      <c r="B80" s="11"/>
      <c r="C80" s="11"/>
      <c r="D80" s="12"/>
      <c r="E80" s="13">
        <v>2</v>
      </c>
      <c r="F80" s="13">
        <v>1</v>
      </c>
      <c r="G80" s="13">
        <v>2</v>
      </c>
      <c r="H80" s="128"/>
    </row>
    <row r="81" spans="1:8" x14ac:dyDescent="0.15">
      <c r="A81" s="155"/>
      <c r="B81" s="124"/>
      <c r="C81" s="125"/>
      <c r="D81" s="125"/>
      <c r="E81" s="126" t="s">
        <v>90</v>
      </c>
      <c r="F81" s="126"/>
      <c r="G81" s="126"/>
      <c r="H81" s="127" t="s">
        <v>71</v>
      </c>
    </row>
    <row r="82" spans="1:8" x14ac:dyDescent="0.15">
      <c r="A82" s="155"/>
      <c r="B82" s="11"/>
      <c r="C82" s="11"/>
      <c r="D82" s="12"/>
      <c r="E82" s="13">
        <v>3</v>
      </c>
      <c r="F82" s="13">
        <v>1</v>
      </c>
      <c r="G82" s="13">
        <v>3</v>
      </c>
      <c r="H82" s="128"/>
    </row>
    <row r="83" spans="1:8" x14ac:dyDescent="0.15">
      <c r="A83" s="155"/>
      <c r="B83" s="124"/>
      <c r="C83" s="125"/>
      <c r="D83" s="125"/>
      <c r="E83" s="126" t="s">
        <v>91</v>
      </c>
      <c r="F83" s="126"/>
      <c r="G83" s="126"/>
      <c r="H83" s="127" t="s">
        <v>71</v>
      </c>
    </row>
    <row r="84" spans="1:8" x14ac:dyDescent="0.15">
      <c r="A84" s="155"/>
      <c r="B84" s="11"/>
      <c r="C84" s="11"/>
      <c r="D84" s="12"/>
      <c r="E84" s="13">
        <v>2</v>
      </c>
      <c r="F84" s="13">
        <v>2</v>
      </c>
      <c r="G84" s="13"/>
      <c r="H84" s="128"/>
    </row>
    <row r="85" spans="1:8" x14ac:dyDescent="0.15">
      <c r="A85" s="155"/>
      <c r="B85" s="124"/>
      <c r="C85" s="125"/>
      <c r="D85" s="125"/>
      <c r="E85" s="126" t="s">
        <v>92</v>
      </c>
      <c r="F85" s="126"/>
      <c r="G85" s="126"/>
      <c r="H85" s="127" t="s">
        <v>71</v>
      </c>
    </row>
    <row r="86" spans="1:8" x14ac:dyDescent="0.15">
      <c r="A86" s="155"/>
      <c r="B86" s="11"/>
      <c r="C86" s="11"/>
      <c r="D86" s="12"/>
      <c r="E86" s="13">
        <v>3</v>
      </c>
      <c r="F86" s="13">
        <v>1</v>
      </c>
      <c r="G86" s="13">
        <v>3</v>
      </c>
      <c r="H86" s="128"/>
    </row>
    <row r="87" spans="1:8" x14ac:dyDescent="0.15">
      <c r="A87" s="155"/>
      <c r="B87" s="124"/>
      <c r="C87" s="125"/>
      <c r="D87" s="125"/>
      <c r="E87" s="126" t="s">
        <v>17</v>
      </c>
      <c r="F87" s="126"/>
      <c r="G87" s="126"/>
      <c r="H87" s="127" t="s">
        <v>71</v>
      </c>
    </row>
    <row r="88" spans="1:8" x14ac:dyDescent="0.15">
      <c r="A88" s="155"/>
      <c r="B88" s="11"/>
      <c r="C88" s="11"/>
      <c r="D88" s="12"/>
      <c r="E88" s="13">
        <v>2</v>
      </c>
      <c r="F88" s="13"/>
      <c r="G88" s="13">
        <v>4</v>
      </c>
      <c r="H88" s="128"/>
    </row>
    <row r="89" spans="1:8" x14ac:dyDescent="0.15">
      <c r="A89" s="152" t="s">
        <v>93</v>
      </c>
      <c r="B89" s="152"/>
      <c r="C89" s="152"/>
      <c r="D89" s="152"/>
      <c r="E89" s="153"/>
      <c r="F89" s="153"/>
      <c r="G89" s="153"/>
      <c r="H89" s="152"/>
    </row>
  </sheetData>
  <mergeCells count="133">
    <mergeCell ref="A89:H89"/>
    <mergeCell ref="B85:D85"/>
    <mergeCell ref="E85:G85"/>
    <mergeCell ref="H85:H86"/>
    <mergeCell ref="B87:D87"/>
    <mergeCell ref="E87:G87"/>
    <mergeCell ref="H87:H88"/>
    <mergeCell ref="B81:D81"/>
    <mergeCell ref="E81:G81"/>
    <mergeCell ref="H81:H82"/>
    <mergeCell ref="B83:D83"/>
    <mergeCell ref="E83:G83"/>
    <mergeCell ref="H83:H84"/>
    <mergeCell ref="A7:A88"/>
    <mergeCell ref="B7:D7"/>
    <mergeCell ref="E7:G7"/>
    <mergeCell ref="H7:H8"/>
    <mergeCell ref="B9:D9"/>
    <mergeCell ref="E9:G9"/>
    <mergeCell ref="B67:D67"/>
    <mergeCell ref="E67:G67"/>
    <mergeCell ref="H67:H68"/>
    <mergeCell ref="B69:D69"/>
    <mergeCell ref="E69:G69"/>
    <mergeCell ref="H69:H70"/>
    <mergeCell ref="B63:D63"/>
    <mergeCell ref="E53:G53"/>
    <mergeCell ref="H53:H54"/>
    <mergeCell ref="B77:D77"/>
    <mergeCell ref="E77:G77"/>
    <mergeCell ref="H77:H78"/>
    <mergeCell ref="B79:D79"/>
    <mergeCell ref="E79:G79"/>
    <mergeCell ref="H79:H80"/>
    <mergeCell ref="B71:D71"/>
    <mergeCell ref="E71:G71"/>
    <mergeCell ref="H71:H72"/>
    <mergeCell ref="B75:D75"/>
    <mergeCell ref="E75:G75"/>
    <mergeCell ref="H75:H76"/>
    <mergeCell ref="B73:D73"/>
    <mergeCell ref="E73:G73"/>
    <mergeCell ref="H73:H74"/>
    <mergeCell ref="E63:G63"/>
    <mergeCell ref="H63:H64"/>
    <mergeCell ref="B65:D65"/>
    <mergeCell ref="E65:G65"/>
    <mergeCell ref="H65:H66"/>
    <mergeCell ref="B59:D59"/>
    <mergeCell ref="E59:G59"/>
    <mergeCell ref="H59:H60"/>
    <mergeCell ref="B61:D61"/>
    <mergeCell ref="E61:G61"/>
    <mergeCell ref="H61:H62"/>
    <mergeCell ref="B55:D55"/>
    <mergeCell ref="E55:G55"/>
    <mergeCell ref="H55:H56"/>
    <mergeCell ref="B57:D57"/>
    <mergeCell ref="E57:G57"/>
    <mergeCell ref="H57:H58"/>
    <mergeCell ref="B49:D49"/>
    <mergeCell ref="E49:G49"/>
    <mergeCell ref="H49:H50"/>
    <mergeCell ref="B51:D51"/>
    <mergeCell ref="E51:G51"/>
    <mergeCell ref="H51:H52"/>
    <mergeCell ref="B53:D53"/>
    <mergeCell ref="B45:D45"/>
    <mergeCell ref="E45:G45"/>
    <mergeCell ref="H45:H46"/>
    <mergeCell ref="B47:D47"/>
    <mergeCell ref="E47:G47"/>
    <mergeCell ref="H47:H48"/>
    <mergeCell ref="B43:D43"/>
    <mergeCell ref="E43:G43"/>
    <mergeCell ref="H43:H44"/>
    <mergeCell ref="B37:D37"/>
    <mergeCell ref="E37:G37"/>
    <mergeCell ref="H37:H38"/>
    <mergeCell ref="B39:D39"/>
    <mergeCell ref="E39:G39"/>
    <mergeCell ref="H39:H40"/>
    <mergeCell ref="B35:D35"/>
    <mergeCell ref="E35:G35"/>
    <mergeCell ref="H35:H36"/>
    <mergeCell ref="B31:D31"/>
    <mergeCell ref="E31:G31"/>
    <mergeCell ref="H31:H32"/>
    <mergeCell ref="B41:D41"/>
    <mergeCell ref="E41:G41"/>
    <mergeCell ref="H41:H42"/>
    <mergeCell ref="B27:D27"/>
    <mergeCell ref="E27:G27"/>
    <mergeCell ref="H27:H28"/>
    <mergeCell ref="B23:D23"/>
    <mergeCell ref="E23:G23"/>
    <mergeCell ref="H23:H24"/>
    <mergeCell ref="B33:D33"/>
    <mergeCell ref="E33:G33"/>
    <mergeCell ref="H33:H34"/>
    <mergeCell ref="B29:D29"/>
    <mergeCell ref="E29:G29"/>
    <mergeCell ref="H29:H30"/>
    <mergeCell ref="B25:D25"/>
    <mergeCell ref="E25:G25"/>
    <mergeCell ref="H25:H26"/>
    <mergeCell ref="B21:D21"/>
    <mergeCell ref="E21:G21"/>
    <mergeCell ref="H21:H22"/>
    <mergeCell ref="H9:H10"/>
    <mergeCell ref="B11:D11"/>
    <mergeCell ref="E11:G11"/>
    <mergeCell ref="H11:H12"/>
    <mergeCell ref="B17:D17"/>
    <mergeCell ref="E17:G17"/>
    <mergeCell ref="H17:H18"/>
    <mergeCell ref="B13:D13"/>
    <mergeCell ref="E13:G13"/>
    <mergeCell ref="H13:H14"/>
    <mergeCell ref="B15:D15"/>
    <mergeCell ref="E15:G15"/>
    <mergeCell ref="H15:H16"/>
    <mergeCell ref="B19:D19"/>
    <mergeCell ref="E19:G19"/>
    <mergeCell ref="H19:H20"/>
    <mergeCell ref="A1:H1"/>
    <mergeCell ref="A3:A6"/>
    <mergeCell ref="B3:G3"/>
    <mergeCell ref="H3:H6"/>
    <mergeCell ref="B4:D4"/>
    <mergeCell ref="E4:G4"/>
    <mergeCell ref="B5:D5"/>
    <mergeCell ref="E5:G5"/>
  </mergeCells>
  <phoneticPr fontId="1" type="noConversion"/>
  <pageMargins left="0.7" right="0.7" top="0.75" bottom="0.5600000000000000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교육과정표(수정0220)</vt:lpstr>
      <vt:lpstr>신구교과목대비표</vt:lpstr>
      <vt:lpstr>교육과정변경표</vt:lpstr>
    </vt:vector>
  </TitlesOfParts>
  <Company>경문대학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김경민</cp:lastModifiedBy>
  <cp:lastPrinted>2013-04-01T02:43:09Z</cp:lastPrinted>
  <dcterms:created xsi:type="dcterms:W3CDTF">2003-09-29T07:06:00Z</dcterms:created>
  <dcterms:modified xsi:type="dcterms:W3CDTF">2013-04-01T02:44:25Z</dcterms:modified>
</cp:coreProperties>
</file>