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국제대학\전기과, 철도전기과(2011년~)\★교육과정\★2015~2016 교육과정\"/>
    </mc:Choice>
  </mc:AlternateContent>
  <bookViews>
    <workbookView xWindow="0" yWindow="0" windowWidth="28800" windowHeight="12390"/>
  </bookViews>
  <sheets>
    <sheet name="교육과정구성표(NCS)" sheetId="11" r:id="rId1"/>
    <sheet name="신구교과목대비표 " sheetId="14" r:id="rId2"/>
    <sheet name="교육과정변경현황" sheetId="13" r:id="rId3"/>
  </sheets>
  <definedNames>
    <definedName name="_xlnm.Print_Area" localSheetId="1">'신구교과목대비표 '!$A$50:$L$105</definedName>
    <definedName name="_xlnm.Print_Titles" localSheetId="1">'신구교과목대비표 '!$2:$5</definedName>
  </definedNames>
  <calcPr calcId="152511"/>
</workbook>
</file>

<file path=xl/calcChain.xml><?xml version="1.0" encoding="utf-8"?>
<calcChain xmlns="http://schemas.openxmlformats.org/spreadsheetml/2006/main">
  <c r="K77" i="14" l="1"/>
  <c r="J77" i="14"/>
  <c r="I77" i="14"/>
  <c r="H77" i="14"/>
  <c r="G77" i="14"/>
  <c r="F77" i="14"/>
  <c r="K52" i="14"/>
  <c r="J52" i="14"/>
  <c r="I52" i="14"/>
  <c r="H52" i="14"/>
  <c r="G52" i="14"/>
  <c r="F52" i="14"/>
  <c r="K48" i="14"/>
  <c r="J48" i="14"/>
  <c r="I48" i="14"/>
  <c r="H48" i="14"/>
  <c r="G48" i="14"/>
  <c r="F48" i="14"/>
  <c r="K33" i="14"/>
  <c r="J33" i="14"/>
  <c r="I33" i="14"/>
  <c r="H33" i="14"/>
  <c r="G33" i="14"/>
  <c r="F33" i="14"/>
  <c r="K27" i="14"/>
  <c r="J27" i="14"/>
  <c r="I27" i="14"/>
  <c r="H27" i="14"/>
  <c r="G27" i="14"/>
  <c r="F27" i="14"/>
  <c r="K10" i="14"/>
  <c r="J10" i="14"/>
  <c r="I10" i="14"/>
  <c r="G10" i="14"/>
  <c r="F10" i="14"/>
  <c r="K96" i="14" l="1"/>
  <c r="J96" i="14"/>
  <c r="I96" i="14"/>
  <c r="H96" i="14"/>
  <c r="G96" i="14"/>
  <c r="F96" i="14"/>
  <c r="I97" i="14"/>
  <c r="K73" i="14"/>
  <c r="J73" i="14"/>
  <c r="I73" i="14"/>
  <c r="H73" i="14"/>
  <c r="G73" i="14"/>
  <c r="F73" i="14"/>
  <c r="I74" i="14"/>
  <c r="I49" i="14"/>
  <c r="I28" i="14"/>
  <c r="H28" i="14"/>
  <c r="I98" i="14" l="1"/>
  <c r="H49" i="14"/>
  <c r="H74" i="14"/>
  <c r="H97" i="14"/>
  <c r="G28" i="14"/>
  <c r="K28" i="14"/>
  <c r="G49" i="14"/>
  <c r="K49" i="14"/>
  <c r="G74" i="14"/>
  <c r="K74" i="14"/>
  <c r="G97" i="14"/>
  <c r="K97" i="14"/>
  <c r="F28" i="14"/>
  <c r="J28" i="14"/>
  <c r="F49" i="14"/>
  <c r="J49" i="14"/>
  <c r="F74" i="14"/>
  <c r="J74" i="14"/>
  <c r="F97" i="14"/>
  <c r="J97" i="14"/>
  <c r="T35" i="11"/>
  <c r="S35" i="11"/>
  <c r="R35" i="11"/>
  <c r="T34" i="11"/>
  <c r="S34" i="11"/>
  <c r="R34" i="11"/>
  <c r="H98" i="14" l="1"/>
  <c r="F98" i="14"/>
  <c r="G98" i="14"/>
  <c r="J98" i="14"/>
  <c r="K98" i="14"/>
  <c r="F9" i="11"/>
  <c r="G13" i="11"/>
  <c r="H13" i="11"/>
  <c r="I13" i="11"/>
  <c r="J13" i="11"/>
  <c r="K13" i="11"/>
  <c r="L13" i="11"/>
  <c r="M13" i="11"/>
  <c r="N13" i="11"/>
  <c r="O13" i="11"/>
  <c r="P13" i="11"/>
  <c r="Q13" i="11"/>
  <c r="F13" i="11"/>
  <c r="G37" i="11"/>
  <c r="H37" i="11"/>
  <c r="I37" i="11"/>
  <c r="J37" i="11"/>
  <c r="K37" i="11"/>
  <c r="L37" i="11"/>
  <c r="M37" i="11"/>
  <c r="N37" i="11"/>
  <c r="O37" i="11"/>
  <c r="P37" i="11"/>
  <c r="Q37" i="11"/>
  <c r="F37" i="11"/>
  <c r="T47" i="11"/>
  <c r="S47" i="11"/>
  <c r="R47" i="11"/>
  <c r="T46" i="11"/>
  <c r="S46" i="11"/>
  <c r="R46" i="11"/>
  <c r="T45" i="11"/>
  <c r="S45" i="11"/>
  <c r="R45" i="11"/>
  <c r="T44" i="11"/>
  <c r="S44" i="11"/>
  <c r="R44" i="11"/>
  <c r="T43" i="11"/>
  <c r="S43" i="11"/>
  <c r="R43" i="11"/>
  <c r="T42" i="11"/>
  <c r="S42" i="11"/>
  <c r="R42" i="11"/>
  <c r="T41" i="11"/>
  <c r="S41" i="11"/>
  <c r="R41" i="11"/>
  <c r="T40" i="11"/>
  <c r="S40" i="11"/>
  <c r="R40" i="11"/>
  <c r="T39" i="11"/>
  <c r="S39" i="11"/>
  <c r="R39" i="11"/>
  <c r="T38" i="11"/>
  <c r="S38" i="11"/>
  <c r="R3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T36" i="11"/>
  <c r="S36" i="11"/>
  <c r="R36" i="11"/>
  <c r="T33" i="11"/>
  <c r="S33" i="11"/>
  <c r="R33" i="11"/>
  <c r="T32" i="11"/>
  <c r="S32" i="11"/>
  <c r="R32" i="11"/>
  <c r="T31" i="11"/>
  <c r="S31" i="11"/>
  <c r="R31" i="11"/>
  <c r="T30" i="11"/>
  <c r="S30" i="11"/>
  <c r="R30" i="11"/>
  <c r="T29" i="11"/>
  <c r="S29" i="11"/>
  <c r="R29" i="11"/>
  <c r="T28" i="11"/>
  <c r="S28" i="11"/>
  <c r="R28" i="11"/>
  <c r="T27" i="11"/>
  <c r="S27" i="11"/>
  <c r="R27" i="11"/>
  <c r="T26" i="11"/>
  <c r="S26" i="11"/>
  <c r="R26" i="11"/>
  <c r="T25" i="11"/>
  <c r="S25" i="11"/>
  <c r="R25" i="11"/>
  <c r="T24" i="11"/>
  <c r="S24" i="11"/>
  <c r="R24" i="11"/>
  <c r="T23" i="11"/>
  <c r="S23" i="11"/>
  <c r="R23" i="11"/>
  <c r="T22" i="11"/>
  <c r="S22" i="11"/>
  <c r="R22" i="11"/>
  <c r="T21" i="11"/>
  <c r="S21" i="11"/>
  <c r="R21" i="11"/>
  <c r="T20" i="11"/>
  <c r="S20" i="11"/>
  <c r="R20" i="11"/>
  <c r="T19" i="11"/>
  <c r="S19" i="11"/>
  <c r="R19" i="11"/>
  <c r="T18" i="11"/>
  <c r="S18" i="11"/>
  <c r="R18" i="11"/>
  <c r="T17" i="11"/>
  <c r="S17" i="11"/>
  <c r="R17" i="11"/>
  <c r="T16" i="11"/>
  <c r="S16" i="11"/>
  <c r="R16" i="11"/>
  <c r="T15" i="11"/>
  <c r="S15" i="11"/>
  <c r="R15" i="11"/>
  <c r="T14" i="11"/>
  <c r="S14" i="11"/>
  <c r="R14" i="11"/>
  <c r="T12" i="11"/>
  <c r="S12" i="11"/>
  <c r="R12" i="11"/>
  <c r="T11" i="11"/>
  <c r="S11" i="11"/>
  <c r="R11" i="11"/>
  <c r="T10" i="11"/>
  <c r="S10" i="11"/>
  <c r="R10" i="11"/>
  <c r="Q9" i="11"/>
  <c r="P9" i="11"/>
  <c r="O9" i="11"/>
  <c r="N9" i="11"/>
  <c r="M9" i="11"/>
  <c r="L9" i="11"/>
  <c r="K9" i="11"/>
  <c r="J9" i="11"/>
  <c r="I9" i="11"/>
  <c r="H9" i="11"/>
  <c r="G9" i="11"/>
  <c r="T8" i="11"/>
  <c r="S8" i="11"/>
  <c r="R8" i="11"/>
  <c r="T7" i="11"/>
  <c r="S7" i="11"/>
  <c r="R7" i="11"/>
  <c r="T6" i="11"/>
  <c r="S6" i="11"/>
  <c r="R6" i="11"/>
  <c r="T5" i="11"/>
  <c r="S5" i="11"/>
  <c r="R5" i="11"/>
  <c r="T13" i="11" l="1"/>
  <c r="J49" i="11"/>
  <c r="N49" i="11"/>
  <c r="H49" i="11"/>
  <c r="P49" i="11"/>
  <c r="S13" i="11"/>
  <c r="T37" i="11"/>
  <c r="S37" i="11"/>
  <c r="R13" i="11"/>
  <c r="R37" i="11"/>
  <c r="L49" i="11"/>
  <c r="F49" i="11"/>
  <c r="Q49" i="11"/>
  <c r="M49" i="11"/>
  <c r="I49" i="11"/>
  <c r="O49" i="11"/>
  <c r="K49" i="11"/>
  <c r="G49" i="11"/>
  <c r="R9" i="11"/>
  <c r="S9" i="11"/>
  <c r="T9" i="11"/>
  <c r="T48" i="11"/>
  <c r="S48" i="11"/>
  <c r="R48" i="11"/>
  <c r="T49" i="11" l="1"/>
  <c r="S49" i="11"/>
</calcChain>
</file>

<file path=xl/sharedStrings.xml><?xml version="1.0" encoding="utf-8"?>
<sst xmlns="http://schemas.openxmlformats.org/spreadsheetml/2006/main" count="406" uniqueCount="184">
  <si>
    <t>구분</t>
  </si>
  <si>
    <t>교과목명</t>
  </si>
  <si>
    <t>1 학 년</t>
  </si>
  <si>
    <t>2 학 년</t>
  </si>
  <si>
    <t>계</t>
  </si>
  <si>
    <t>1학기</t>
  </si>
  <si>
    <t>2학기</t>
  </si>
  <si>
    <t>합   계</t>
  </si>
  <si>
    <t>학점</t>
    <phoneticPr fontId="1" type="noConversion"/>
  </si>
  <si>
    <t>이론</t>
    <phoneticPr fontId="1" type="noConversion"/>
  </si>
  <si>
    <t>실습</t>
    <phoneticPr fontId="1" type="noConversion"/>
  </si>
  <si>
    <t>전력전자공학</t>
    <phoneticPr fontId="1" type="noConversion"/>
  </si>
  <si>
    <t xml:space="preserve"> </t>
    <phoneticPr fontId="1" type="noConversion"/>
  </si>
  <si>
    <t>디지털논리회로실습</t>
    <phoneticPr fontId="1" type="noConversion"/>
  </si>
  <si>
    <t>CAD실습Ⅱ</t>
    <phoneticPr fontId="1" type="noConversion"/>
  </si>
  <si>
    <t>CAD실습Ⅰ</t>
    <phoneticPr fontId="1" type="noConversion"/>
  </si>
  <si>
    <t>전기안전공학</t>
    <phoneticPr fontId="1" type="noConversion"/>
  </si>
  <si>
    <t>전기회로이론Ⅰ</t>
    <phoneticPr fontId="1" type="noConversion"/>
  </si>
  <si>
    <t>전기자기학Ⅰ</t>
    <phoneticPr fontId="1" type="noConversion"/>
  </si>
  <si>
    <t>전기기기Ⅰ</t>
    <phoneticPr fontId="1" type="noConversion"/>
  </si>
  <si>
    <t>전기회로이론Ⅱ</t>
    <phoneticPr fontId="1" type="noConversion"/>
  </si>
  <si>
    <t>전기자기학Ⅱ</t>
    <phoneticPr fontId="1" type="noConversion"/>
  </si>
  <si>
    <t>전기기기Ⅱ</t>
    <phoneticPr fontId="1" type="noConversion"/>
  </si>
  <si>
    <t>자동제어설비설계Ⅱ</t>
    <phoneticPr fontId="1" type="noConversion"/>
  </si>
  <si>
    <t>전기설비기술기준</t>
    <phoneticPr fontId="1" type="noConversion"/>
  </si>
  <si>
    <t>신재생에너지실무Ⅰ</t>
    <phoneticPr fontId="1" type="noConversion"/>
  </si>
  <si>
    <t>신재생에너지실무Ⅱ</t>
    <phoneticPr fontId="1" type="noConversion"/>
  </si>
  <si>
    <t>전기기기실습</t>
    <phoneticPr fontId="1" type="noConversion"/>
  </si>
  <si>
    <t>전기전자기초실습</t>
    <phoneticPr fontId="1" type="noConversion"/>
  </si>
  <si>
    <t>센서및유공압실습</t>
    <phoneticPr fontId="1" type="noConversion"/>
  </si>
  <si>
    <t>발송배전공학Ⅱ</t>
    <phoneticPr fontId="1" type="noConversion"/>
  </si>
  <si>
    <t>발송배전공학Ⅰ</t>
    <phoneticPr fontId="1" type="noConversion"/>
  </si>
  <si>
    <t>인간심리학</t>
    <phoneticPr fontId="1" type="noConversion"/>
  </si>
  <si>
    <t>영어기초Ⅰ</t>
    <phoneticPr fontId="1" type="noConversion"/>
  </si>
  <si>
    <t>전기과</t>
    <phoneticPr fontId="1" type="noConversion"/>
  </si>
  <si>
    <t>동력제어실습</t>
    <phoneticPr fontId="1" type="noConversion"/>
  </si>
  <si>
    <t>전력전자실습</t>
    <phoneticPr fontId="1" type="noConversion"/>
  </si>
  <si>
    <t>PLC제어기초</t>
    <phoneticPr fontId="1" type="noConversion"/>
  </si>
  <si>
    <t>PLC응용제어</t>
    <phoneticPr fontId="1" type="noConversion"/>
  </si>
  <si>
    <t>시퀜스제어실습</t>
    <phoneticPr fontId="1" type="noConversion"/>
  </si>
  <si>
    <t>PLC통신제어실습</t>
    <phoneticPr fontId="1" type="noConversion"/>
  </si>
  <si>
    <t>PLC위치제어실습</t>
    <phoneticPr fontId="1" type="noConversion"/>
  </si>
  <si>
    <t>전동력제어공학</t>
    <phoneticPr fontId="1" type="noConversion"/>
  </si>
  <si>
    <t>컴퓨터응용제어</t>
    <phoneticPr fontId="1" type="noConversion"/>
  </si>
  <si>
    <t>교양
(직업기초)</t>
    <phoneticPr fontId="1" type="noConversion"/>
  </si>
  <si>
    <t>교양(직업기초) 교과목 계</t>
    <phoneticPr fontId="1" type="noConversion"/>
  </si>
  <si>
    <t>자율편성</t>
    <phoneticPr fontId="1" type="noConversion"/>
  </si>
  <si>
    <t>교양</t>
    <phoneticPr fontId="1" type="noConversion"/>
  </si>
  <si>
    <t>선택</t>
    <phoneticPr fontId="1" type="noConversion"/>
  </si>
  <si>
    <t>전공</t>
    <phoneticPr fontId="1" type="noConversion"/>
  </si>
  <si>
    <t>취업창업실무 Ⅰ</t>
    <phoneticPr fontId="1" type="noConversion"/>
  </si>
  <si>
    <t>취업창업실무 Ⅱ</t>
    <phoneticPr fontId="1" type="noConversion"/>
  </si>
  <si>
    <t>현장실습</t>
    <phoneticPr fontId="1" type="noConversion"/>
  </si>
  <si>
    <t>NCS
관련성</t>
    <phoneticPr fontId="1" type="noConversion"/>
  </si>
  <si>
    <t>전공(직무수행능력) 필수 교과목 계</t>
    <phoneticPr fontId="1" type="noConversion"/>
  </si>
  <si>
    <t>자율편성 교과목 계</t>
    <phoneticPr fontId="1" type="noConversion"/>
  </si>
  <si>
    <t>전공(직무수행능력) 선택 교과목 계</t>
    <phoneticPr fontId="1" type="noConversion"/>
  </si>
  <si>
    <t>필수</t>
    <phoneticPr fontId="1" type="noConversion"/>
  </si>
  <si>
    <t>○</t>
    <phoneticPr fontId="1" type="noConversion"/>
  </si>
  <si>
    <t>×</t>
    <phoneticPr fontId="1" type="noConversion"/>
  </si>
  <si>
    <t>전공
(직무수행능력)</t>
    <phoneticPr fontId="1" type="noConversion"/>
  </si>
  <si>
    <t>HMI실습(현장실습대체)</t>
    <phoneticPr fontId="1" type="noConversion"/>
  </si>
  <si>
    <t>말하기와 글쓰기</t>
    <phoneticPr fontId="1" type="noConversion"/>
  </si>
  <si>
    <t>수학의 이해</t>
    <phoneticPr fontId="1" type="noConversion"/>
  </si>
  <si>
    <t>대학생활과 인성Ⅰ</t>
    <phoneticPr fontId="1" type="noConversion"/>
  </si>
  <si>
    <t>대학생활과 인성 Ⅱ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</si>
  <si>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</si>
  <si>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</si>
  <si>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</si>
  <si>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</si>
  <si>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교과목코드</t>
    <phoneticPr fontId="1" type="noConversion"/>
  </si>
  <si>
    <t>2014~2015학년도 교육과정</t>
    <phoneticPr fontId="1" type="noConversion"/>
  </si>
  <si>
    <t>2015~2016학년도 교육과정</t>
    <phoneticPr fontId="1" type="noConversion"/>
  </si>
  <si>
    <t>비고</t>
    <phoneticPr fontId="1" type="noConversion"/>
  </si>
  <si>
    <t>교과목명</t>
    <phoneticPr fontId="1" type="noConversion"/>
  </si>
  <si>
    <t>시간</t>
    <phoneticPr fontId="1" type="noConversion"/>
  </si>
  <si>
    <t>대학생활 I</t>
    <phoneticPr fontId="1" type="noConversion"/>
  </si>
  <si>
    <t>수학</t>
    <phoneticPr fontId="1" type="noConversion"/>
  </si>
  <si>
    <t>교양 계</t>
    <phoneticPr fontId="1" type="noConversion"/>
  </si>
  <si>
    <t>전기회로이론Ⅰ</t>
  </si>
  <si>
    <t>전기자기학Ⅰ</t>
  </si>
  <si>
    <t>전기기기Ⅰ</t>
  </si>
  <si>
    <t xml:space="preserve">PLC제어실습Ⅰ </t>
  </si>
  <si>
    <t>시퀜스제어실습Ⅰ</t>
  </si>
  <si>
    <t>전기전자기초실습</t>
  </si>
  <si>
    <t>디지털논리회로실습</t>
  </si>
  <si>
    <t>컴퓨터응용</t>
  </si>
  <si>
    <t>전공 계</t>
    <phoneticPr fontId="1" type="noConversion"/>
  </si>
  <si>
    <t>학기 계</t>
    <phoneticPr fontId="1" type="noConversion"/>
  </si>
  <si>
    <t>대학생활 Ⅱ</t>
    <phoneticPr fontId="1" type="noConversion"/>
  </si>
  <si>
    <t>영어기초 Ⅰ</t>
    <phoneticPr fontId="1" type="noConversion"/>
  </si>
  <si>
    <t>전기회로이론Ⅱ</t>
  </si>
  <si>
    <t>전기자기학Ⅱ</t>
  </si>
  <si>
    <t>전기기기Ⅱ</t>
  </si>
  <si>
    <t xml:space="preserve">PLC제어실습Ⅱ </t>
  </si>
  <si>
    <t>시퀜스제어실습Ⅱ</t>
  </si>
  <si>
    <t>CAD실습Ⅰ</t>
  </si>
  <si>
    <t>전기기기실습</t>
  </si>
  <si>
    <t>인간심리학</t>
    <phoneticPr fontId="1" type="noConversion"/>
  </si>
  <si>
    <t>취업•창업준비실무  Ⅰ</t>
    <phoneticPr fontId="1" type="noConversion"/>
  </si>
  <si>
    <t>자동제어설비설계 Ⅰ</t>
  </si>
  <si>
    <t>CAD실습Ⅱ</t>
  </si>
  <si>
    <t>전력전자공학</t>
  </si>
  <si>
    <t>전기설비기술기준</t>
  </si>
  <si>
    <t>신재생에너지실무Ⅰ</t>
  </si>
  <si>
    <t>센서및유공압실습</t>
  </si>
  <si>
    <t>PLC제어실습 Ⅲ</t>
  </si>
  <si>
    <t>HMI</t>
  </si>
  <si>
    <t>HMI 실습</t>
    <phoneticPr fontId="1" type="noConversion"/>
  </si>
  <si>
    <t>자동제어설비설계Ⅱ</t>
  </si>
  <si>
    <t>전력제어실습</t>
  </si>
  <si>
    <t>신재생에너지실무Ⅱ</t>
  </si>
  <si>
    <t>현장실습</t>
  </si>
  <si>
    <t>PLC제어실습 Ⅳ</t>
  </si>
  <si>
    <t>전동력제어</t>
    <phoneticPr fontId="1" type="noConversion"/>
  </si>
  <si>
    <t>전기안전공학</t>
  </si>
  <si>
    <t xml:space="preserve">취업•창업준비실무Ⅱ  </t>
    <phoneticPr fontId="1" type="noConversion"/>
  </si>
  <si>
    <t>총계</t>
    <phoneticPr fontId="1" type="noConversion"/>
  </si>
  <si>
    <t>전공학점</t>
    <phoneticPr fontId="1" type="noConversion"/>
  </si>
  <si>
    <t>전공필수 개설학점</t>
    <phoneticPr fontId="1" type="noConversion"/>
  </si>
  <si>
    <t>전공선택 개설학점</t>
    <phoneticPr fontId="1" type="noConversion"/>
  </si>
  <si>
    <t>전공 개설학점 계</t>
    <phoneticPr fontId="1" type="noConversion"/>
  </si>
  <si>
    <t>교양학점</t>
    <phoneticPr fontId="1" type="noConversion"/>
  </si>
  <si>
    <t>교양 개설학점</t>
    <phoneticPr fontId="1" type="noConversion"/>
  </si>
  <si>
    <t>교직 개설학점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</si>
  <si>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</si>
  <si>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</si>
  <si>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</si>
  <si>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전체 교과목 수</t>
    <phoneticPr fontId="1" type="noConversion"/>
  </si>
  <si>
    <t>2015~2016학년도 교육과정 변경 현황</t>
    <phoneticPr fontId="16" type="noConversion"/>
  </si>
  <si>
    <t>계열(학과)명
/
전공명</t>
    <phoneticPr fontId="16" type="noConversion"/>
  </si>
  <si>
    <t>변 경 사 항</t>
  </si>
  <si>
    <t>비 고</t>
  </si>
  <si>
    <t>변경 전(2014~2015)</t>
    <phoneticPr fontId="16" type="noConversion"/>
  </si>
  <si>
    <t>변경 후(2015~2016)</t>
    <phoneticPr fontId="16" type="noConversion"/>
  </si>
  <si>
    <t>학점</t>
  </si>
  <si>
    <t>이론</t>
  </si>
  <si>
    <t>실습</t>
  </si>
  <si>
    <t>전기과</t>
    <phoneticPr fontId="1" type="noConversion"/>
  </si>
  <si>
    <t>영어기초Ⅰ</t>
    <phoneticPr fontId="1" type="noConversion"/>
  </si>
  <si>
    <t>수학</t>
    <phoneticPr fontId="1" type="noConversion"/>
  </si>
  <si>
    <r>
      <t xml:space="preserve">대학생활 </t>
    </r>
    <r>
      <rPr>
        <sz val="10"/>
        <color rgb="FF000000"/>
        <rFont val="굴림"/>
        <family val="3"/>
        <charset val="129"/>
      </rPr>
      <t>I</t>
    </r>
  </si>
  <si>
    <r>
      <t xml:space="preserve">전기회로이론 </t>
    </r>
    <r>
      <rPr>
        <sz val="10"/>
        <color rgb="FF000000"/>
        <rFont val="굴림"/>
        <family val="3"/>
        <charset val="129"/>
      </rPr>
      <t>I</t>
    </r>
  </si>
  <si>
    <r>
      <t xml:space="preserve">전기자기학 </t>
    </r>
    <r>
      <rPr>
        <sz val="10"/>
        <color rgb="FF000000"/>
        <rFont val="굴림"/>
        <family val="3"/>
        <charset val="129"/>
      </rPr>
      <t>I</t>
    </r>
  </si>
  <si>
    <r>
      <t xml:space="preserve">전기기기 </t>
    </r>
    <r>
      <rPr>
        <sz val="10"/>
        <color rgb="FF000000"/>
        <rFont val="굴림"/>
        <family val="3"/>
        <charset val="129"/>
      </rPr>
      <t>I</t>
    </r>
  </si>
  <si>
    <r>
      <t>전기회로이론</t>
    </r>
    <r>
      <rPr>
        <sz val="10"/>
        <color rgb="FF000000"/>
        <rFont val="굴림"/>
        <family val="3"/>
        <charset val="129"/>
      </rPr>
      <t xml:space="preserve">II </t>
    </r>
    <phoneticPr fontId="1" type="noConversion"/>
  </si>
  <si>
    <r>
      <t xml:space="preserve">전기자기학 </t>
    </r>
    <r>
      <rPr>
        <sz val="10"/>
        <color rgb="FF000000"/>
        <rFont val="굴림"/>
        <family val="3"/>
        <charset val="129"/>
      </rPr>
      <t>II</t>
    </r>
  </si>
  <si>
    <r>
      <t xml:space="preserve">전기기기 </t>
    </r>
    <r>
      <rPr>
        <sz val="10"/>
        <color rgb="FF000000"/>
        <rFont val="굴림"/>
        <family val="3"/>
        <charset val="129"/>
      </rPr>
      <t>II</t>
    </r>
  </si>
  <si>
    <r>
      <t xml:space="preserve">CAD </t>
    </r>
    <r>
      <rPr>
        <sz val="10"/>
        <color rgb="FF000000"/>
        <rFont val="돋움"/>
        <family val="3"/>
        <charset val="129"/>
      </rPr>
      <t>실습</t>
    </r>
    <r>
      <rPr>
        <sz val="10"/>
        <color rgb="FF000000"/>
        <rFont val="함초롬바탕"/>
        <family val="1"/>
        <charset val="129"/>
      </rPr>
      <t xml:space="preserve">Ⅰ,II </t>
    </r>
    <phoneticPr fontId="1" type="noConversion"/>
  </si>
  <si>
    <r>
      <t>시퀜스제어실습</t>
    </r>
    <r>
      <rPr>
        <sz val="10"/>
        <color rgb="FF000000"/>
        <rFont val="굴림"/>
        <family val="3"/>
        <charset val="129"/>
      </rPr>
      <t>Ⅰ</t>
    </r>
    <phoneticPr fontId="1" type="noConversion"/>
  </si>
  <si>
    <r>
      <t xml:space="preserve">시퀜스제어실습 </t>
    </r>
    <r>
      <rPr>
        <sz val="10"/>
        <color rgb="FFFF0000"/>
        <rFont val="돋움"/>
        <family val="3"/>
        <charset val="129"/>
      </rPr>
      <t>(교과목명 변경)</t>
    </r>
    <phoneticPr fontId="1" type="noConversion"/>
  </si>
  <si>
    <r>
      <t>시퀜스제어실습</t>
    </r>
    <r>
      <rPr>
        <sz val="10"/>
        <color rgb="FF000000"/>
        <rFont val="굴림"/>
        <family val="3"/>
        <charset val="129"/>
      </rPr>
      <t xml:space="preserve">II </t>
    </r>
    <phoneticPr fontId="1" type="noConversion"/>
  </si>
  <si>
    <r>
      <t>동력제어실습</t>
    </r>
    <r>
      <rPr>
        <sz val="10"/>
        <color rgb="FFFF0000"/>
        <rFont val="돋움"/>
        <family val="3"/>
        <charset val="129"/>
      </rPr>
      <t xml:space="preserve"> (교과목명 변경)</t>
    </r>
    <phoneticPr fontId="1" type="noConversion"/>
  </si>
  <si>
    <t>취업•창업준비실무 Ⅰ</t>
  </si>
  <si>
    <r>
      <t xml:space="preserve">발송배전공학 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</si>
  <si>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r>
      <t>전력전자공학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</si>
  <si>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r>
      <t>자동제어설비설계</t>
    </r>
    <r>
      <rPr>
        <sz val="10"/>
        <color rgb="FF000000"/>
        <rFont val="함초롬바탕"/>
        <family val="1"/>
        <charset val="129"/>
      </rPr>
      <t>I</t>
    </r>
    <phoneticPr fontId="1" type="noConversion"/>
  </si>
  <si>
    <r>
      <t xml:space="preserve">전력전자실습 </t>
    </r>
    <r>
      <rPr>
        <sz val="10"/>
        <color rgb="FFFF0000"/>
        <rFont val="돋움"/>
        <family val="3"/>
        <charset val="129"/>
      </rPr>
      <t>(교과목명 변경)</t>
    </r>
    <phoneticPr fontId="1" type="noConversion"/>
  </si>
  <si>
    <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</t>
    </r>
  </si>
  <si>
    <r>
      <t xml:space="preserve">PLC제어기초 </t>
    </r>
    <r>
      <rPr>
        <sz val="10"/>
        <color rgb="FFFF0000"/>
        <rFont val="굴림"/>
        <family val="3"/>
        <charset val="129"/>
      </rPr>
      <t>(교과목명 변경)</t>
    </r>
    <phoneticPr fontId="1" type="noConversion"/>
  </si>
  <si>
    <t>취업•창업준비실무 Ⅱ</t>
  </si>
  <si>
    <r>
      <t xml:space="preserve">발송배전공학 </t>
    </r>
    <r>
      <rPr>
        <sz val="10"/>
        <color rgb="FF000000"/>
        <rFont val="굴림"/>
        <family val="3"/>
        <charset val="129"/>
      </rPr>
      <t>II</t>
    </r>
  </si>
  <si>
    <r>
      <t>자동제어설비설계</t>
    </r>
    <r>
      <rPr>
        <sz val="10"/>
        <color rgb="FF000000"/>
        <rFont val="함초롬바탕"/>
        <family val="1"/>
        <charset val="129"/>
      </rPr>
      <t>2</t>
    </r>
  </si>
  <si>
    <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II</t>
    </r>
  </si>
  <si>
    <r>
      <t>PLC응용제어</t>
    </r>
    <r>
      <rPr>
        <sz val="10"/>
        <color rgb="FFFF0000"/>
        <rFont val="굴림"/>
        <family val="3"/>
        <charset val="129"/>
      </rPr>
      <t xml:space="preserve"> (교과목명 변경)</t>
    </r>
    <phoneticPr fontId="1" type="noConversion"/>
  </si>
  <si>
    <r>
      <t>PLC통신제어실습</t>
    </r>
    <r>
      <rPr>
        <sz val="10"/>
        <color rgb="FFFF0000"/>
        <rFont val="돋움"/>
        <family val="3"/>
        <charset val="129"/>
      </rPr>
      <t xml:space="preserve"> (교과목명 변경)</t>
    </r>
    <phoneticPr fontId="1" type="noConversion"/>
  </si>
  <si>
    <r>
      <t>PLC 위치제어실습</t>
    </r>
    <r>
      <rPr>
        <sz val="10"/>
        <color rgb="FFFF0000"/>
        <rFont val="돋움"/>
        <family val="3"/>
        <charset val="129"/>
      </rPr>
      <t xml:space="preserve"> (교과목명 변경)</t>
    </r>
    <phoneticPr fontId="1" type="noConversion"/>
  </si>
  <si>
    <r>
      <t>HMI 실습</t>
    </r>
    <r>
      <rPr>
        <sz val="10"/>
        <color rgb="FFFF0000"/>
        <rFont val="돋움"/>
        <family val="3"/>
        <charset val="129"/>
      </rPr>
      <t xml:space="preserve"> (교과목명 변경)</t>
    </r>
    <phoneticPr fontId="1" type="noConversion"/>
  </si>
  <si>
    <r>
      <t>전동력제어공학</t>
    </r>
    <r>
      <rPr>
        <sz val="10"/>
        <color rgb="FFFF0000"/>
        <rFont val="돋움"/>
        <family val="3"/>
        <charset val="129"/>
      </rPr>
      <t>(교과목명 변경)</t>
    </r>
    <phoneticPr fontId="1" type="noConversion"/>
  </si>
  <si>
    <r>
      <t>컴퓨터응용제어</t>
    </r>
    <r>
      <rPr>
        <sz val="10"/>
        <color rgb="FFFF0000"/>
        <rFont val="돋움"/>
        <family val="3"/>
        <charset val="129"/>
      </rPr>
      <t>(교과목명 변경)</t>
    </r>
    <phoneticPr fontId="1" type="noConversion"/>
  </si>
  <si>
    <t>* 교과목 폐지, 학기 변경(1-1 -&gt; 2-1) , 학점 변경, 시수변경, 학기 및 학점 변경, 교과목 개설</t>
    <phoneticPr fontId="16" type="noConversion"/>
  </si>
  <si>
    <t xml:space="preserve"> </t>
    <phoneticPr fontId="1" type="noConversion"/>
  </si>
  <si>
    <t>자동제어설비설계Ⅰ</t>
    <phoneticPr fontId="1" type="noConversion"/>
  </si>
  <si>
    <t>대학생활과 인성 I</t>
    <phoneticPr fontId="1" type="noConversion"/>
  </si>
  <si>
    <t>PLC Program 기초</t>
    <phoneticPr fontId="1" type="noConversion"/>
  </si>
  <si>
    <t>PLC 응용제어</t>
    <phoneticPr fontId="1" type="noConversion"/>
  </si>
  <si>
    <t>취업창업실무  Ⅰ</t>
    <phoneticPr fontId="1" type="noConversion"/>
  </si>
  <si>
    <t>PLC 통신제어 실습</t>
    <phoneticPr fontId="1" type="noConversion"/>
  </si>
  <si>
    <t>PLC 위치제어 실습</t>
    <phoneticPr fontId="1" type="noConversion"/>
  </si>
  <si>
    <t xml:space="preserve">취업창업실무Ⅱ  </t>
    <phoneticPr fontId="1" type="noConversion"/>
  </si>
  <si>
    <r>
      <t>수학의이해</t>
    </r>
    <r>
      <rPr>
        <sz val="10"/>
        <color rgb="FFFF0000"/>
        <rFont val="돋움"/>
        <family val="3"/>
        <charset val="129"/>
      </rPr>
      <t xml:space="preserve"> (교과목명 변경)</t>
    </r>
    <phoneticPr fontId="1" type="noConversion"/>
  </si>
  <si>
    <r>
      <t>대학생활과</t>
    </r>
    <r>
      <rPr>
        <sz val="10"/>
        <color rgb="FF000000"/>
        <rFont val="굴림"/>
        <family val="3"/>
        <charset val="129"/>
      </rPr>
      <t xml:space="preserve"> 인성</t>
    </r>
    <r>
      <rPr>
        <sz val="10"/>
        <color rgb="FF000000"/>
        <rFont val="돋움"/>
        <family val="3"/>
        <charset val="129"/>
      </rPr>
      <t xml:space="preserve"> </t>
    </r>
    <r>
      <rPr>
        <sz val="10"/>
        <color rgb="FF000000"/>
        <rFont val="굴림"/>
        <family val="3"/>
        <charset val="129"/>
      </rPr>
      <t xml:space="preserve">I </t>
    </r>
    <r>
      <rPr>
        <sz val="10"/>
        <color rgb="FFFF0000"/>
        <rFont val="굴림"/>
        <family val="3"/>
        <charset val="129"/>
      </rPr>
      <t>(교과목명 변경)</t>
    </r>
    <phoneticPr fontId="1" type="noConversion"/>
  </si>
  <si>
    <r>
      <t>말하기와 글쓰기</t>
    </r>
    <r>
      <rPr>
        <sz val="10"/>
        <color rgb="FFFF0000"/>
        <rFont val="돋움"/>
        <family val="3"/>
        <charset val="129"/>
      </rPr>
      <t>(신규)</t>
    </r>
    <phoneticPr fontId="1" type="noConversion"/>
  </si>
  <si>
    <r>
      <t xml:space="preserve">학과/전공 : </t>
    </r>
    <r>
      <rPr>
        <b/>
        <sz val="11"/>
        <rFont val="굴림체"/>
        <family val="3"/>
        <charset val="129"/>
      </rPr>
      <t xml:space="preserve">전기과                                  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</si>
</sst>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9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11"/>
      <name val="굴림"/>
      <family val="3"/>
      <charset val="129"/>
    </font>
    <font>
      <b/>
      <sz val="9"/>
      <color rgb="FFFF0000"/>
      <name val="굴림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10"/>
      <color rgb="FF000000"/>
      <name val="돋움"/>
      <family val="3"/>
      <charset val="129"/>
    </font>
    <font>
      <sz val="9"/>
      <color rgb="FF000000"/>
      <name val="굴림체"/>
      <family val="3"/>
      <charset val="129"/>
    </font>
    <font>
      <sz val="10"/>
      <color rgb="FF000000"/>
      <name val="함초롬바탕"/>
      <family val="1"/>
      <charset val="129"/>
    </font>
    <font>
      <sz val="10"/>
      <color rgb="FFFF0000"/>
      <name val="돋움"/>
      <family val="3"/>
      <charset val="129"/>
    </font>
    <font>
      <sz val="10"/>
      <color rgb="FFFF0000"/>
      <name val="굴림"/>
      <family val="3"/>
      <charset val="129"/>
    </font>
    <font>
      <b/>
      <sz val="9"/>
      <color theme="1"/>
      <name val="굴림체"/>
      <family val="3"/>
      <charset val="129"/>
    </font>
    <font>
      <b/>
      <sz val="1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  <fill>
      <patternFill patternType="solid">
        <fgColor theme="3" tint="0.79998168889431442"/>
        <bgColor indexed="64"/>
      </patternFill>
    </fill>
  </fills>
  <borders count="9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7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4" borderId="8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10" fillId="0" borderId="76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4" borderId="84" xfId="0" applyFont="1" applyFill="1" applyBorder="1" applyAlignment="1">
      <alignment horizontal="center" vertical="center" wrapText="1"/>
    </xf>
    <xf numFmtId="0" fontId="19" fillId="4" borderId="88" xfId="0" applyFont="1" applyFill="1" applyBorder="1" applyAlignment="1">
      <alignment horizontal="center" vertical="center" wrapText="1"/>
    </xf>
    <xf numFmtId="0" fontId="19" fillId="4" borderId="85" xfId="0" applyFont="1" applyFill="1" applyBorder="1" applyAlignment="1">
      <alignment horizontal="center" vertical="center" wrapText="1"/>
    </xf>
    <xf numFmtId="0" fontId="19" fillId="4" borderId="86" xfId="0" applyFont="1" applyFill="1" applyBorder="1" applyAlignment="1">
      <alignment horizontal="center" vertical="center" wrapText="1"/>
    </xf>
    <xf numFmtId="0" fontId="19" fillId="4" borderId="87" xfId="0" applyFont="1" applyFill="1" applyBorder="1" applyAlignment="1">
      <alignment horizontal="center" vertical="center" wrapText="1"/>
    </xf>
    <xf numFmtId="0" fontId="17" fillId="4" borderId="85" xfId="0" applyFont="1" applyFill="1" applyBorder="1" applyAlignment="1">
      <alignment horizontal="center" vertical="center" wrapText="1"/>
    </xf>
    <xf numFmtId="0" fontId="17" fillId="4" borderId="86" xfId="0" applyFont="1" applyFill="1" applyBorder="1" applyAlignment="1">
      <alignment horizontal="center" vertical="center" wrapText="1"/>
    </xf>
    <xf numFmtId="0" fontId="17" fillId="4" borderId="8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left" vertical="center"/>
    </xf>
    <xf numFmtId="0" fontId="6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9"/>
  <sheetViews>
    <sheetView tabSelected="1" zoomScaleNormal="100" workbookViewId="0">
      <selection activeCell="V16" sqref="V16"/>
    </sheetView>
  </sheetViews>
  <sheetFormatPr defaultRowHeight="13.5" x14ac:dyDescent="0.15"/>
  <cols>
    <col min="1" max="1" width="7.88671875" style="11" customWidth="1"/>
    <col min="2" max="2" width="3.6640625" style="11" customWidth="1"/>
    <col min="3" max="3" width="3.44140625" style="11" customWidth="1"/>
    <col min="4" max="4" width="16.77734375" style="11" customWidth="1"/>
    <col min="5" max="5" width="5.109375" style="11" customWidth="1"/>
    <col min="6" max="6" width="4.109375" style="11" customWidth="1"/>
    <col min="7" max="7" width="4" style="11" customWidth="1"/>
    <col min="8" max="8" width="3.88671875" style="11" customWidth="1"/>
    <col min="9" max="9" width="3.6640625" style="11" customWidth="1"/>
    <col min="10" max="10" width="4" style="11" customWidth="1"/>
    <col min="11" max="11" width="3.77734375" style="11" customWidth="1"/>
    <col min="12" max="13" width="3.6640625" style="11" customWidth="1"/>
    <col min="14" max="14" width="3.88671875" style="11" customWidth="1"/>
    <col min="15" max="15" width="3.77734375" style="11" customWidth="1"/>
    <col min="16" max="16" width="3.88671875" style="11" customWidth="1"/>
    <col min="17" max="17" width="3.77734375" style="11" customWidth="1"/>
    <col min="18" max="19" width="3.6640625" style="11" customWidth="1"/>
    <col min="20" max="20" width="3.77734375" style="11" customWidth="1"/>
    <col min="21" max="16384" width="8.88671875" style="11"/>
  </cols>
  <sheetData>
    <row r="1" spans="1:55" s="13" customFormat="1" ht="20.100000000000001" customHeight="1" thickBot="1" x14ac:dyDescent="0.2">
      <c r="A1" s="47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14" customFormat="1" ht="17.100000000000001" customHeight="1" x14ac:dyDescent="0.15">
      <c r="A2" s="86" t="s">
        <v>0</v>
      </c>
      <c r="B2" s="87"/>
      <c r="C2" s="88"/>
      <c r="D2" s="117" t="s">
        <v>1</v>
      </c>
      <c r="E2" s="70" t="s">
        <v>53</v>
      </c>
      <c r="F2" s="120" t="s">
        <v>2</v>
      </c>
      <c r="G2" s="121"/>
      <c r="H2" s="121"/>
      <c r="I2" s="121"/>
      <c r="J2" s="121"/>
      <c r="K2" s="122"/>
      <c r="L2" s="121" t="s">
        <v>3</v>
      </c>
      <c r="M2" s="123"/>
      <c r="N2" s="121"/>
      <c r="O2" s="121"/>
      <c r="P2" s="121"/>
      <c r="Q2" s="121"/>
      <c r="R2" s="120" t="s">
        <v>4</v>
      </c>
      <c r="S2" s="121"/>
      <c r="T2" s="12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14" customFormat="1" ht="17.100000000000001" customHeight="1" x14ac:dyDescent="0.15">
      <c r="A3" s="89"/>
      <c r="B3" s="90"/>
      <c r="C3" s="91"/>
      <c r="D3" s="118"/>
      <c r="E3" s="71"/>
      <c r="F3" s="125" t="s">
        <v>5</v>
      </c>
      <c r="G3" s="126"/>
      <c r="H3" s="126"/>
      <c r="I3" s="126" t="s">
        <v>6</v>
      </c>
      <c r="J3" s="126"/>
      <c r="K3" s="128"/>
      <c r="L3" s="126" t="s">
        <v>5</v>
      </c>
      <c r="M3" s="129"/>
      <c r="N3" s="126"/>
      <c r="O3" s="126" t="s">
        <v>6</v>
      </c>
      <c r="P3" s="126"/>
      <c r="Q3" s="126"/>
      <c r="R3" s="125"/>
      <c r="S3" s="126"/>
      <c r="T3" s="12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19" customFormat="1" ht="17.100000000000001" customHeight="1" thickBot="1" x14ac:dyDescent="0.2">
      <c r="A4" s="92"/>
      <c r="B4" s="93"/>
      <c r="C4" s="94"/>
      <c r="D4" s="119"/>
      <c r="E4" s="72"/>
      <c r="F4" s="15" t="s">
        <v>8</v>
      </c>
      <c r="G4" s="16" t="s">
        <v>9</v>
      </c>
      <c r="H4" s="16" t="s">
        <v>10</v>
      </c>
      <c r="I4" s="16" t="s">
        <v>8</v>
      </c>
      <c r="J4" s="16" t="s">
        <v>9</v>
      </c>
      <c r="K4" s="16" t="s">
        <v>10</v>
      </c>
      <c r="L4" s="16" t="s">
        <v>8</v>
      </c>
      <c r="M4" s="16" t="s">
        <v>9</v>
      </c>
      <c r="N4" s="16" t="s">
        <v>10</v>
      </c>
      <c r="O4" s="16" t="s">
        <v>8</v>
      </c>
      <c r="P4" s="16" t="s">
        <v>9</v>
      </c>
      <c r="Q4" s="16" t="s">
        <v>10</v>
      </c>
      <c r="R4" s="16" t="s">
        <v>8</v>
      </c>
      <c r="S4" s="16" t="s">
        <v>9</v>
      </c>
      <c r="T4" s="17" t="s">
        <v>10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19" customFormat="1" ht="17.100000000000001" customHeight="1" x14ac:dyDescent="0.15">
      <c r="A5" s="106" t="s">
        <v>44</v>
      </c>
      <c r="B5" s="82" t="s">
        <v>57</v>
      </c>
      <c r="C5" s="95"/>
      <c r="D5" s="5" t="s">
        <v>64</v>
      </c>
      <c r="E5" s="20" t="s">
        <v>58</v>
      </c>
      <c r="F5" s="21">
        <v>1</v>
      </c>
      <c r="G5" s="3">
        <v>1</v>
      </c>
      <c r="H5" s="3"/>
      <c r="I5" s="3"/>
      <c r="J5" s="3"/>
      <c r="K5" s="22"/>
      <c r="L5" s="3"/>
      <c r="M5" s="3"/>
      <c r="N5" s="3"/>
      <c r="O5" s="23"/>
      <c r="P5" s="5"/>
      <c r="Q5" s="5"/>
      <c r="R5" s="24">
        <f>SUM(F5,I5,L5,O5)</f>
        <v>1</v>
      </c>
      <c r="S5" s="24">
        <f>SUM(G5,J5,M5,P5)</f>
        <v>1</v>
      </c>
      <c r="T5" s="25">
        <f>SUM(H5,K5,N5,Q5)</f>
        <v>0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s="19" customFormat="1" ht="17.100000000000001" customHeight="1" x14ac:dyDescent="0.15">
      <c r="A6" s="107"/>
      <c r="B6" s="84"/>
      <c r="C6" s="96"/>
      <c r="D6" s="6" t="s">
        <v>65</v>
      </c>
      <c r="E6" s="20" t="s">
        <v>58</v>
      </c>
      <c r="F6" s="26"/>
      <c r="G6" s="4"/>
      <c r="H6" s="4"/>
      <c r="I6" s="4">
        <v>1</v>
      </c>
      <c r="J6" s="4">
        <v>1</v>
      </c>
      <c r="K6" s="27"/>
      <c r="L6" s="4"/>
      <c r="M6" s="4"/>
      <c r="N6" s="4"/>
      <c r="O6" s="4"/>
      <c r="P6" s="4"/>
      <c r="Q6" s="28"/>
      <c r="R6" s="29">
        <f t="shared" ref="R6:T48" si="0">SUM(F6,I6,L6,O6)</f>
        <v>1</v>
      </c>
      <c r="S6" s="29">
        <f t="shared" si="0"/>
        <v>1</v>
      </c>
      <c r="T6" s="30">
        <f t="shared" si="0"/>
        <v>0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17.100000000000001" customHeight="1" x14ac:dyDescent="0.15">
      <c r="A7" s="107"/>
      <c r="B7" s="97" t="s">
        <v>48</v>
      </c>
      <c r="C7" s="98"/>
      <c r="D7" s="6" t="s">
        <v>63</v>
      </c>
      <c r="E7" s="20" t="s">
        <v>58</v>
      </c>
      <c r="F7" s="26">
        <v>2</v>
      </c>
      <c r="G7" s="4">
        <v>2</v>
      </c>
      <c r="H7" s="4"/>
      <c r="I7" s="4"/>
      <c r="J7" s="4"/>
      <c r="K7" s="27"/>
      <c r="L7" s="4"/>
      <c r="M7" s="4"/>
      <c r="N7" s="4"/>
      <c r="O7" s="4"/>
      <c r="P7" s="4"/>
      <c r="Q7" s="4"/>
      <c r="R7" s="29">
        <f t="shared" si="0"/>
        <v>2</v>
      </c>
      <c r="S7" s="29">
        <f t="shared" si="0"/>
        <v>2</v>
      </c>
      <c r="T7" s="30">
        <f t="shared" si="0"/>
        <v>0</v>
      </c>
    </row>
    <row r="8" spans="1:55" ht="17.100000000000001" customHeight="1" x14ac:dyDescent="0.15">
      <c r="A8" s="107"/>
      <c r="B8" s="82"/>
      <c r="C8" s="95"/>
      <c r="D8" s="6" t="s">
        <v>62</v>
      </c>
      <c r="E8" s="20" t="s">
        <v>58</v>
      </c>
      <c r="F8" s="26"/>
      <c r="G8" s="4"/>
      <c r="H8" s="4"/>
      <c r="I8" s="4"/>
      <c r="J8" s="4"/>
      <c r="K8" s="27"/>
      <c r="L8" s="4"/>
      <c r="M8" s="4"/>
      <c r="N8" s="4"/>
      <c r="O8" s="4">
        <v>2</v>
      </c>
      <c r="P8" s="4">
        <v>2</v>
      </c>
      <c r="Q8" s="4"/>
      <c r="R8" s="29">
        <f t="shared" si="0"/>
        <v>2</v>
      </c>
      <c r="S8" s="29">
        <f t="shared" si="0"/>
        <v>2</v>
      </c>
      <c r="T8" s="30">
        <f t="shared" si="0"/>
        <v>0</v>
      </c>
    </row>
    <row r="9" spans="1:55" ht="17.100000000000001" customHeight="1" thickBot="1" x14ac:dyDescent="0.2">
      <c r="A9" s="108"/>
      <c r="B9" s="109" t="s">
        <v>45</v>
      </c>
      <c r="C9" s="110"/>
      <c r="D9" s="111"/>
      <c r="E9" s="31"/>
      <c r="F9" s="32">
        <f t="shared" ref="F9:Q9" si="1">SUM(F5:F8)</f>
        <v>3</v>
      </c>
      <c r="G9" s="33">
        <f t="shared" si="1"/>
        <v>3</v>
      </c>
      <c r="H9" s="33">
        <f t="shared" si="1"/>
        <v>0</v>
      </c>
      <c r="I9" s="33">
        <f t="shared" si="1"/>
        <v>1</v>
      </c>
      <c r="J9" s="33">
        <f t="shared" si="1"/>
        <v>1</v>
      </c>
      <c r="K9" s="33">
        <f t="shared" si="1"/>
        <v>0</v>
      </c>
      <c r="L9" s="33">
        <f t="shared" si="1"/>
        <v>0</v>
      </c>
      <c r="M9" s="33">
        <f t="shared" si="1"/>
        <v>0</v>
      </c>
      <c r="N9" s="33">
        <f t="shared" si="1"/>
        <v>0</v>
      </c>
      <c r="O9" s="33">
        <f t="shared" si="1"/>
        <v>2</v>
      </c>
      <c r="P9" s="33">
        <f t="shared" si="1"/>
        <v>2</v>
      </c>
      <c r="Q9" s="33">
        <f t="shared" si="1"/>
        <v>0</v>
      </c>
      <c r="R9" s="34">
        <f t="shared" si="0"/>
        <v>6</v>
      </c>
      <c r="S9" s="34">
        <f t="shared" si="0"/>
        <v>6</v>
      </c>
      <c r="T9" s="35">
        <f t="shared" si="0"/>
        <v>0</v>
      </c>
    </row>
    <row r="10" spans="1:55" ht="17.100000000000001" customHeight="1" x14ac:dyDescent="0.15">
      <c r="A10" s="112" t="s">
        <v>60</v>
      </c>
      <c r="B10" s="114" t="s">
        <v>57</v>
      </c>
      <c r="C10" s="115"/>
      <c r="D10" s="7" t="s">
        <v>50</v>
      </c>
      <c r="E10" s="1" t="s">
        <v>58</v>
      </c>
      <c r="F10" s="36"/>
      <c r="G10" s="37"/>
      <c r="H10" s="37"/>
      <c r="I10" s="37"/>
      <c r="J10" s="37"/>
      <c r="K10" s="37"/>
      <c r="L10" s="37">
        <v>1</v>
      </c>
      <c r="M10" s="37">
        <v>1</v>
      </c>
      <c r="N10" s="37"/>
      <c r="O10" s="37"/>
      <c r="P10" s="37"/>
      <c r="Q10" s="37"/>
      <c r="R10" s="38">
        <f t="shared" si="0"/>
        <v>1</v>
      </c>
      <c r="S10" s="38">
        <f t="shared" si="0"/>
        <v>1</v>
      </c>
      <c r="T10" s="39">
        <f t="shared" si="0"/>
        <v>0</v>
      </c>
    </row>
    <row r="11" spans="1:55" ht="17.100000000000001" customHeight="1" x14ac:dyDescent="0.15">
      <c r="A11" s="107"/>
      <c r="B11" s="116"/>
      <c r="C11" s="83"/>
      <c r="D11" s="8" t="s">
        <v>51</v>
      </c>
      <c r="E11" s="2" t="s">
        <v>58</v>
      </c>
      <c r="F11" s="26"/>
      <c r="G11" s="4"/>
      <c r="H11" s="4"/>
      <c r="I11" s="4"/>
      <c r="J11" s="4"/>
      <c r="K11" s="4"/>
      <c r="L11" s="4"/>
      <c r="M11" s="4"/>
      <c r="N11" s="4"/>
      <c r="O11" s="4">
        <v>1</v>
      </c>
      <c r="P11" s="4">
        <v>1</v>
      </c>
      <c r="Q11" s="4"/>
      <c r="R11" s="29">
        <f t="shared" si="0"/>
        <v>1</v>
      </c>
      <c r="S11" s="29">
        <f t="shared" si="0"/>
        <v>1</v>
      </c>
      <c r="T11" s="30">
        <f t="shared" si="0"/>
        <v>0</v>
      </c>
    </row>
    <row r="12" spans="1:55" ht="17.100000000000001" customHeight="1" x14ac:dyDescent="0.15">
      <c r="A12" s="107"/>
      <c r="B12" s="116"/>
      <c r="C12" s="83"/>
      <c r="D12" s="6" t="s">
        <v>52</v>
      </c>
      <c r="E12" s="2" t="s">
        <v>58</v>
      </c>
      <c r="F12" s="26"/>
      <c r="G12" s="4"/>
      <c r="H12" s="4"/>
      <c r="I12" s="4"/>
      <c r="J12" s="4"/>
      <c r="K12" s="4"/>
      <c r="L12" s="4"/>
      <c r="M12" s="4"/>
      <c r="N12" s="4"/>
      <c r="O12" s="4">
        <v>3</v>
      </c>
      <c r="P12" s="4"/>
      <c r="Q12" s="4"/>
      <c r="R12" s="29">
        <f t="shared" si="0"/>
        <v>3</v>
      </c>
      <c r="S12" s="29">
        <f t="shared" si="0"/>
        <v>0</v>
      </c>
      <c r="T12" s="30">
        <f t="shared" si="0"/>
        <v>0</v>
      </c>
    </row>
    <row r="13" spans="1:55" ht="17.100000000000001" customHeight="1" x14ac:dyDescent="0.15">
      <c r="A13" s="107"/>
      <c r="B13" s="79" t="s">
        <v>54</v>
      </c>
      <c r="C13" s="80"/>
      <c r="D13" s="80"/>
      <c r="E13" s="81"/>
      <c r="F13" s="40">
        <f t="shared" ref="F13:T13" si="2">SUM(F10:F12)</f>
        <v>0</v>
      </c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 t="shared" si="2"/>
        <v>0</v>
      </c>
      <c r="L13" s="40">
        <f t="shared" si="2"/>
        <v>1</v>
      </c>
      <c r="M13" s="40">
        <f t="shared" si="2"/>
        <v>1</v>
      </c>
      <c r="N13" s="40">
        <f t="shared" si="2"/>
        <v>0</v>
      </c>
      <c r="O13" s="40">
        <f t="shared" si="2"/>
        <v>4</v>
      </c>
      <c r="P13" s="40">
        <f t="shared" si="2"/>
        <v>1</v>
      </c>
      <c r="Q13" s="40">
        <f t="shared" si="2"/>
        <v>0</v>
      </c>
      <c r="R13" s="40">
        <f t="shared" si="2"/>
        <v>5</v>
      </c>
      <c r="S13" s="40">
        <f t="shared" si="2"/>
        <v>2</v>
      </c>
      <c r="T13" s="175">
        <f t="shared" si="2"/>
        <v>0</v>
      </c>
    </row>
    <row r="14" spans="1:55" ht="17.100000000000001" customHeight="1" x14ac:dyDescent="0.15">
      <c r="A14" s="107"/>
      <c r="B14" s="82" t="s">
        <v>48</v>
      </c>
      <c r="C14" s="83"/>
      <c r="D14" s="6" t="s">
        <v>37</v>
      </c>
      <c r="E14" s="41" t="s">
        <v>58</v>
      </c>
      <c r="F14" s="26">
        <v>3</v>
      </c>
      <c r="G14" s="4">
        <v>1</v>
      </c>
      <c r="H14" s="4">
        <v>3</v>
      </c>
      <c r="I14" s="4" t="s">
        <v>12</v>
      </c>
      <c r="J14" s="4"/>
      <c r="K14" s="4" t="s">
        <v>12</v>
      </c>
      <c r="L14" s="4" t="s">
        <v>12</v>
      </c>
      <c r="M14" s="4" t="s">
        <v>12</v>
      </c>
      <c r="N14" s="4" t="s">
        <v>12</v>
      </c>
      <c r="O14" s="4" t="s">
        <v>12</v>
      </c>
      <c r="P14" s="4"/>
      <c r="Q14" s="4" t="s">
        <v>12</v>
      </c>
      <c r="R14" s="29">
        <f t="shared" si="0"/>
        <v>3</v>
      </c>
      <c r="S14" s="29">
        <f t="shared" si="0"/>
        <v>1</v>
      </c>
      <c r="T14" s="30">
        <f t="shared" si="0"/>
        <v>3</v>
      </c>
    </row>
    <row r="15" spans="1:55" ht="17.100000000000001" customHeight="1" x14ac:dyDescent="0.15">
      <c r="A15" s="107"/>
      <c r="B15" s="82"/>
      <c r="C15" s="83"/>
      <c r="D15" s="6" t="s">
        <v>38</v>
      </c>
      <c r="E15" s="41" t="s">
        <v>58</v>
      </c>
      <c r="F15" s="26"/>
      <c r="G15" s="4"/>
      <c r="H15" s="4"/>
      <c r="I15" s="4">
        <v>3</v>
      </c>
      <c r="J15" s="4">
        <v>1</v>
      </c>
      <c r="K15" s="4">
        <v>3</v>
      </c>
      <c r="L15" s="4"/>
      <c r="M15" s="4"/>
      <c r="N15" s="4"/>
      <c r="O15" s="4"/>
      <c r="P15" s="4"/>
      <c r="Q15" s="4"/>
      <c r="R15" s="29">
        <f t="shared" si="0"/>
        <v>3</v>
      </c>
      <c r="S15" s="29">
        <f t="shared" si="0"/>
        <v>1</v>
      </c>
      <c r="T15" s="30">
        <f t="shared" si="0"/>
        <v>3</v>
      </c>
    </row>
    <row r="16" spans="1:55" ht="17.100000000000001" customHeight="1" x14ac:dyDescent="0.15">
      <c r="A16" s="107"/>
      <c r="B16" s="82"/>
      <c r="C16" s="83"/>
      <c r="D16" s="6" t="s">
        <v>39</v>
      </c>
      <c r="E16" s="41" t="s">
        <v>58</v>
      </c>
      <c r="F16" s="26">
        <v>2</v>
      </c>
      <c r="G16" s="4" t="s">
        <v>12</v>
      </c>
      <c r="H16" s="4">
        <v>4</v>
      </c>
      <c r="I16" s="4"/>
      <c r="J16" s="4"/>
      <c r="K16" s="4"/>
      <c r="L16" s="4"/>
      <c r="M16" s="4"/>
      <c r="N16" s="4"/>
      <c r="O16" s="4"/>
      <c r="P16" s="4"/>
      <c r="Q16" s="4"/>
      <c r="R16" s="29">
        <f t="shared" si="0"/>
        <v>2</v>
      </c>
      <c r="S16" s="29">
        <f t="shared" si="0"/>
        <v>0</v>
      </c>
      <c r="T16" s="30">
        <f t="shared" si="0"/>
        <v>4</v>
      </c>
    </row>
    <row r="17" spans="1:20" ht="17.100000000000001" customHeight="1" x14ac:dyDescent="0.15">
      <c r="A17" s="107"/>
      <c r="B17" s="82"/>
      <c r="C17" s="83"/>
      <c r="D17" s="6" t="s">
        <v>35</v>
      </c>
      <c r="E17" s="41" t="s">
        <v>58</v>
      </c>
      <c r="F17" s="26"/>
      <c r="G17" s="4"/>
      <c r="H17" s="4"/>
      <c r="I17" s="4">
        <v>2</v>
      </c>
      <c r="J17" s="4" t="s">
        <v>12</v>
      </c>
      <c r="K17" s="4">
        <v>4</v>
      </c>
      <c r="L17" s="4"/>
      <c r="M17" s="4"/>
      <c r="N17" s="4"/>
      <c r="O17" s="4"/>
      <c r="P17" s="4"/>
      <c r="Q17" s="4"/>
      <c r="R17" s="29">
        <f t="shared" si="0"/>
        <v>2</v>
      </c>
      <c r="S17" s="29">
        <f t="shared" si="0"/>
        <v>0</v>
      </c>
      <c r="T17" s="30">
        <f t="shared" si="0"/>
        <v>4</v>
      </c>
    </row>
    <row r="18" spans="1:20" ht="17.100000000000001" customHeight="1" x14ac:dyDescent="0.15">
      <c r="A18" s="107"/>
      <c r="B18" s="82"/>
      <c r="C18" s="83"/>
      <c r="D18" s="6" t="s">
        <v>15</v>
      </c>
      <c r="E18" s="41" t="s">
        <v>58</v>
      </c>
      <c r="F18" s="26"/>
      <c r="G18" s="4"/>
      <c r="H18" s="4"/>
      <c r="I18" s="4">
        <v>2</v>
      </c>
      <c r="J18" s="4"/>
      <c r="K18" s="4">
        <v>3</v>
      </c>
      <c r="L18" s="4"/>
      <c r="M18" s="4"/>
      <c r="N18" s="4"/>
      <c r="O18" s="4"/>
      <c r="P18" s="4"/>
      <c r="Q18" s="4"/>
      <c r="R18" s="29">
        <f t="shared" si="0"/>
        <v>2</v>
      </c>
      <c r="S18" s="29">
        <f t="shared" si="0"/>
        <v>0</v>
      </c>
      <c r="T18" s="30">
        <f t="shared" si="0"/>
        <v>3</v>
      </c>
    </row>
    <row r="19" spans="1:20" ht="17.100000000000001" customHeight="1" x14ac:dyDescent="0.15">
      <c r="A19" s="107"/>
      <c r="B19" s="82"/>
      <c r="C19" s="83"/>
      <c r="D19" s="6" t="s">
        <v>14</v>
      </c>
      <c r="E19" s="41" t="s">
        <v>58</v>
      </c>
      <c r="F19" s="26"/>
      <c r="G19" s="4"/>
      <c r="H19" s="4"/>
      <c r="I19" s="4" t="s">
        <v>12</v>
      </c>
      <c r="J19" s="4" t="s">
        <v>12</v>
      </c>
      <c r="K19" s="4" t="s">
        <v>12</v>
      </c>
      <c r="L19" s="4">
        <v>2</v>
      </c>
      <c r="M19" s="4"/>
      <c r="N19" s="4">
        <v>3</v>
      </c>
      <c r="O19" s="4"/>
      <c r="P19" s="4"/>
      <c r="Q19" s="4"/>
      <c r="R19" s="29">
        <f t="shared" si="0"/>
        <v>2</v>
      </c>
      <c r="S19" s="29">
        <f t="shared" si="0"/>
        <v>0</v>
      </c>
      <c r="T19" s="30">
        <f t="shared" si="0"/>
        <v>3</v>
      </c>
    </row>
    <row r="20" spans="1:20" ht="17.100000000000001" customHeight="1" x14ac:dyDescent="0.15">
      <c r="A20" s="107"/>
      <c r="B20" s="82"/>
      <c r="C20" s="83"/>
      <c r="D20" s="6" t="s">
        <v>11</v>
      </c>
      <c r="E20" s="41" t="s">
        <v>58</v>
      </c>
      <c r="F20" s="26"/>
      <c r="G20" s="4"/>
      <c r="H20" s="4"/>
      <c r="I20" s="4"/>
      <c r="J20" s="4"/>
      <c r="K20" s="4"/>
      <c r="L20" s="4">
        <v>3</v>
      </c>
      <c r="M20" s="4">
        <v>3</v>
      </c>
      <c r="N20" s="4" t="s">
        <v>12</v>
      </c>
      <c r="O20" s="4"/>
      <c r="P20" s="4"/>
      <c r="Q20" s="4"/>
      <c r="R20" s="29">
        <f t="shared" si="0"/>
        <v>3</v>
      </c>
      <c r="S20" s="29">
        <f t="shared" si="0"/>
        <v>3</v>
      </c>
      <c r="T20" s="30">
        <f t="shared" si="0"/>
        <v>0</v>
      </c>
    </row>
    <row r="21" spans="1:20" ht="17.100000000000001" customHeight="1" x14ac:dyDescent="0.15">
      <c r="A21" s="107"/>
      <c r="B21" s="82"/>
      <c r="C21" s="83"/>
      <c r="D21" s="6" t="s">
        <v>36</v>
      </c>
      <c r="E21" s="41" t="s">
        <v>58</v>
      </c>
      <c r="F21" s="26"/>
      <c r="G21" s="4"/>
      <c r="H21" s="4"/>
      <c r="I21" s="4"/>
      <c r="J21" s="4"/>
      <c r="K21" s="4"/>
      <c r="L21" s="4"/>
      <c r="M21" s="4"/>
      <c r="N21" s="4"/>
      <c r="O21" s="4">
        <v>2</v>
      </c>
      <c r="P21" s="4"/>
      <c r="Q21" s="4">
        <v>3</v>
      </c>
      <c r="R21" s="29">
        <f t="shared" si="0"/>
        <v>2</v>
      </c>
      <c r="S21" s="29">
        <f t="shared" si="0"/>
        <v>0</v>
      </c>
      <c r="T21" s="30">
        <f t="shared" si="0"/>
        <v>3</v>
      </c>
    </row>
    <row r="22" spans="1:20" ht="17.100000000000001" customHeight="1" x14ac:dyDescent="0.15">
      <c r="A22" s="107"/>
      <c r="B22" s="82"/>
      <c r="C22" s="83"/>
      <c r="D22" s="6" t="s">
        <v>27</v>
      </c>
      <c r="E22" s="41" t="s">
        <v>58</v>
      </c>
      <c r="F22" s="26"/>
      <c r="G22" s="4"/>
      <c r="H22" s="4"/>
      <c r="I22" s="4">
        <v>2</v>
      </c>
      <c r="J22" s="4"/>
      <c r="K22" s="4">
        <v>3</v>
      </c>
      <c r="L22" s="4"/>
      <c r="M22" s="4"/>
      <c r="N22" s="4"/>
      <c r="O22" s="4"/>
      <c r="P22" s="4"/>
      <c r="Q22" s="4"/>
      <c r="R22" s="29">
        <f t="shared" si="0"/>
        <v>2</v>
      </c>
      <c r="S22" s="29">
        <f t="shared" si="0"/>
        <v>0</v>
      </c>
      <c r="T22" s="30">
        <f t="shared" si="0"/>
        <v>3</v>
      </c>
    </row>
    <row r="23" spans="1:20" ht="17.100000000000001" customHeight="1" x14ac:dyDescent="0.15">
      <c r="A23" s="107"/>
      <c r="B23" s="82"/>
      <c r="C23" s="83"/>
      <c r="D23" s="6" t="s">
        <v>28</v>
      </c>
      <c r="E23" s="41" t="s">
        <v>58</v>
      </c>
      <c r="F23" s="26">
        <v>2</v>
      </c>
      <c r="G23" s="4"/>
      <c r="H23" s="4">
        <v>3</v>
      </c>
      <c r="I23" s="4"/>
      <c r="J23" s="4"/>
      <c r="K23" s="4"/>
      <c r="L23" s="4"/>
      <c r="M23" s="4"/>
      <c r="N23" s="4"/>
      <c r="O23" s="4"/>
      <c r="P23" s="4"/>
      <c r="Q23" s="4"/>
      <c r="R23" s="29">
        <f t="shared" si="0"/>
        <v>2</v>
      </c>
      <c r="S23" s="29">
        <f t="shared" si="0"/>
        <v>0</v>
      </c>
      <c r="T23" s="30">
        <f t="shared" si="0"/>
        <v>3</v>
      </c>
    </row>
    <row r="24" spans="1:20" ht="17.100000000000001" customHeight="1" x14ac:dyDescent="0.15">
      <c r="A24" s="107"/>
      <c r="B24" s="82"/>
      <c r="C24" s="83"/>
      <c r="D24" s="6" t="s">
        <v>24</v>
      </c>
      <c r="E24" s="41" t="s">
        <v>58</v>
      </c>
      <c r="F24" s="26"/>
      <c r="G24" s="4"/>
      <c r="H24" s="4"/>
      <c r="I24" s="4"/>
      <c r="J24" s="4"/>
      <c r="K24" s="4"/>
      <c r="L24" s="4">
        <v>2</v>
      </c>
      <c r="M24" s="4">
        <v>2</v>
      </c>
      <c r="N24" s="4"/>
      <c r="O24" s="4"/>
      <c r="P24" s="4"/>
      <c r="Q24" s="4"/>
      <c r="R24" s="29">
        <f t="shared" si="0"/>
        <v>2</v>
      </c>
      <c r="S24" s="29">
        <f t="shared" si="0"/>
        <v>2</v>
      </c>
      <c r="T24" s="30">
        <f t="shared" si="0"/>
        <v>0</v>
      </c>
    </row>
    <row r="25" spans="1:20" ht="17.100000000000001" customHeight="1" x14ac:dyDescent="0.15">
      <c r="A25" s="107"/>
      <c r="B25" s="82"/>
      <c r="C25" s="83"/>
      <c r="D25" s="6" t="s">
        <v>25</v>
      </c>
      <c r="E25" s="41" t="s">
        <v>58</v>
      </c>
      <c r="F25" s="26"/>
      <c r="G25" s="4"/>
      <c r="H25" s="4"/>
      <c r="I25" s="4"/>
      <c r="J25" s="4"/>
      <c r="K25" s="4"/>
      <c r="L25" s="4">
        <v>2</v>
      </c>
      <c r="M25" s="4"/>
      <c r="N25" s="4">
        <v>3</v>
      </c>
      <c r="O25" s="4"/>
      <c r="P25" s="4"/>
      <c r="Q25" s="4"/>
      <c r="R25" s="29">
        <f t="shared" si="0"/>
        <v>2</v>
      </c>
      <c r="S25" s="29">
        <f t="shared" si="0"/>
        <v>0</v>
      </c>
      <c r="T25" s="30">
        <f t="shared" si="0"/>
        <v>3</v>
      </c>
    </row>
    <row r="26" spans="1:20" ht="17.100000000000001" customHeight="1" x14ac:dyDescent="0.15">
      <c r="A26" s="107"/>
      <c r="B26" s="82"/>
      <c r="C26" s="83"/>
      <c r="D26" s="6" t="s">
        <v>26</v>
      </c>
      <c r="E26" s="41" t="s">
        <v>58</v>
      </c>
      <c r="F26" s="26"/>
      <c r="G26" s="4"/>
      <c r="H26" s="4"/>
      <c r="I26" s="4"/>
      <c r="J26" s="4"/>
      <c r="K26" s="4"/>
      <c r="L26" s="4"/>
      <c r="M26" s="4"/>
      <c r="N26" s="4"/>
      <c r="O26" s="4">
        <v>2</v>
      </c>
      <c r="P26" s="4"/>
      <c r="Q26" s="4">
        <v>3</v>
      </c>
      <c r="R26" s="29">
        <f t="shared" si="0"/>
        <v>2</v>
      </c>
      <c r="S26" s="29">
        <f t="shared" si="0"/>
        <v>0</v>
      </c>
      <c r="T26" s="30">
        <f t="shared" si="0"/>
        <v>3</v>
      </c>
    </row>
    <row r="27" spans="1:20" ht="17.100000000000001" customHeight="1" x14ac:dyDescent="0.15">
      <c r="A27" s="107"/>
      <c r="B27" s="82"/>
      <c r="C27" s="83"/>
      <c r="D27" s="6" t="s">
        <v>29</v>
      </c>
      <c r="E27" s="41" t="s">
        <v>58</v>
      </c>
      <c r="F27" s="26" t="s">
        <v>12</v>
      </c>
      <c r="G27" s="4" t="s">
        <v>12</v>
      </c>
      <c r="H27" s="4" t="s">
        <v>12</v>
      </c>
      <c r="I27" s="4"/>
      <c r="J27" s="4"/>
      <c r="K27" s="4"/>
      <c r="L27" s="4">
        <v>2</v>
      </c>
      <c r="M27" s="4"/>
      <c r="N27" s="4">
        <v>3</v>
      </c>
      <c r="O27" s="4"/>
      <c r="P27" s="4"/>
      <c r="Q27" s="4"/>
      <c r="R27" s="29">
        <f t="shared" si="0"/>
        <v>2</v>
      </c>
      <c r="S27" s="29">
        <f t="shared" si="0"/>
        <v>0</v>
      </c>
      <c r="T27" s="30">
        <f t="shared" si="0"/>
        <v>3</v>
      </c>
    </row>
    <row r="28" spans="1:20" ht="17.100000000000001" customHeight="1" x14ac:dyDescent="0.15">
      <c r="A28" s="107"/>
      <c r="B28" s="82"/>
      <c r="C28" s="83"/>
      <c r="D28" s="6" t="s">
        <v>13</v>
      </c>
      <c r="E28" s="41" t="s">
        <v>58</v>
      </c>
      <c r="F28" s="26">
        <v>2</v>
      </c>
      <c r="G28" s="4"/>
      <c r="H28" s="4">
        <v>3</v>
      </c>
      <c r="I28" s="4"/>
      <c r="J28" s="4"/>
      <c r="K28" s="4"/>
      <c r="L28" s="4"/>
      <c r="M28" s="4"/>
      <c r="N28" s="4"/>
      <c r="O28" s="4"/>
      <c r="P28" s="4"/>
      <c r="Q28" s="4"/>
      <c r="R28" s="29">
        <f t="shared" si="0"/>
        <v>2</v>
      </c>
      <c r="S28" s="29">
        <f t="shared" si="0"/>
        <v>0</v>
      </c>
      <c r="T28" s="30">
        <f t="shared" si="0"/>
        <v>3</v>
      </c>
    </row>
    <row r="29" spans="1:20" ht="17.100000000000001" customHeight="1" x14ac:dyDescent="0.15">
      <c r="A29" s="107"/>
      <c r="B29" s="82"/>
      <c r="C29" s="83"/>
      <c r="D29" s="8" t="s">
        <v>40</v>
      </c>
      <c r="E29" s="41" t="s">
        <v>58</v>
      </c>
      <c r="F29" s="26"/>
      <c r="G29" s="4"/>
      <c r="H29" s="4"/>
      <c r="I29" s="4"/>
      <c r="J29" s="4"/>
      <c r="K29" s="4"/>
      <c r="L29" s="4">
        <v>2</v>
      </c>
      <c r="M29" s="4"/>
      <c r="N29" s="4">
        <v>4</v>
      </c>
      <c r="O29" s="4"/>
      <c r="P29" s="4"/>
      <c r="Q29" s="4"/>
      <c r="R29" s="29">
        <f t="shared" ref="R29:T36" si="3">SUM(F29,I29,L29,O29)</f>
        <v>2</v>
      </c>
      <c r="S29" s="29">
        <f t="shared" si="3"/>
        <v>0</v>
      </c>
      <c r="T29" s="30">
        <f t="shared" si="3"/>
        <v>4</v>
      </c>
    </row>
    <row r="30" spans="1:20" ht="17.100000000000001" customHeight="1" x14ac:dyDescent="0.15">
      <c r="A30" s="107"/>
      <c r="B30" s="82"/>
      <c r="C30" s="83"/>
      <c r="D30" s="8" t="s">
        <v>41</v>
      </c>
      <c r="E30" s="41" t="s">
        <v>58</v>
      </c>
      <c r="F30" s="26"/>
      <c r="G30" s="4"/>
      <c r="H30" s="4"/>
      <c r="I30" s="4"/>
      <c r="J30" s="4"/>
      <c r="K30" s="4"/>
      <c r="L30" s="4"/>
      <c r="M30" s="4"/>
      <c r="N30" s="4"/>
      <c r="O30" s="4">
        <v>2</v>
      </c>
      <c r="P30" s="4" t="s">
        <v>12</v>
      </c>
      <c r="Q30" s="4">
        <v>4</v>
      </c>
      <c r="R30" s="29">
        <f t="shared" si="3"/>
        <v>2</v>
      </c>
      <c r="S30" s="29">
        <f t="shared" si="3"/>
        <v>0</v>
      </c>
      <c r="T30" s="30">
        <f t="shared" si="3"/>
        <v>4</v>
      </c>
    </row>
    <row r="31" spans="1:20" ht="17.100000000000001" customHeight="1" x14ac:dyDescent="0.15">
      <c r="A31" s="107"/>
      <c r="B31" s="82"/>
      <c r="C31" s="83"/>
      <c r="D31" s="48" t="s">
        <v>61</v>
      </c>
      <c r="E31" s="41" t="s">
        <v>58</v>
      </c>
      <c r="F31" s="26"/>
      <c r="G31" s="4"/>
      <c r="H31" s="4"/>
      <c r="I31" s="4"/>
      <c r="J31" s="4"/>
      <c r="K31" s="4"/>
      <c r="L31" s="4">
        <v>3</v>
      </c>
      <c r="M31" s="4"/>
      <c r="N31" s="4">
        <v>3</v>
      </c>
      <c r="O31" s="4"/>
      <c r="P31" s="4"/>
      <c r="Q31" s="4"/>
      <c r="R31" s="29">
        <f t="shared" si="3"/>
        <v>3</v>
      </c>
      <c r="S31" s="29">
        <f t="shared" si="3"/>
        <v>0</v>
      </c>
      <c r="T31" s="30">
        <f t="shared" si="3"/>
        <v>3</v>
      </c>
    </row>
    <row r="32" spans="1:20" ht="17.100000000000001" customHeight="1" x14ac:dyDescent="0.15">
      <c r="A32" s="107"/>
      <c r="B32" s="82"/>
      <c r="C32" s="83"/>
      <c r="D32" s="6" t="s">
        <v>42</v>
      </c>
      <c r="E32" s="41" t="s">
        <v>58</v>
      </c>
      <c r="F32" s="26"/>
      <c r="G32" s="4"/>
      <c r="H32" s="4"/>
      <c r="I32" s="4"/>
      <c r="J32" s="4"/>
      <c r="K32" s="4"/>
      <c r="L32" s="4"/>
      <c r="M32" s="4"/>
      <c r="N32" s="4"/>
      <c r="O32" s="4">
        <v>3</v>
      </c>
      <c r="P32" s="4">
        <v>3</v>
      </c>
      <c r="Q32" s="4"/>
      <c r="R32" s="29">
        <f t="shared" si="3"/>
        <v>3</v>
      </c>
      <c r="S32" s="29">
        <f t="shared" si="3"/>
        <v>3</v>
      </c>
      <c r="T32" s="30">
        <f t="shared" si="3"/>
        <v>0</v>
      </c>
    </row>
    <row r="33" spans="1:20" ht="17.100000000000001" customHeight="1" x14ac:dyDescent="0.15">
      <c r="A33" s="107"/>
      <c r="B33" s="82"/>
      <c r="C33" s="83"/>
      <c r="D33" s="6" t="s">
        <v>43</v>
      </c>
      <c r="E33" s="41" t="s">
        <v>58</v>
      </c>
      <c r="F33" s="26">
        <v>2</v>
      </c>
      <c r="G33" s="4"/>
      <c r="H33" s="4">
        <v>3</v>
      </c>
      <c r="I33" s="4"/>
      <c r="J33" s="4"/>
      <c r="K33" s="4"/>
      <c r="L33" s="4"/>
      <c r="M33" s="4"/>
      <c r="N33" s="4"/>
      <c r="O33" s="4"/>
      <c r="P33" s="4"/>
      <c r="Q33" s="4"/>
      <c r="R33" s="29">
        <f t="shared" si="3"/>
        <v>2</v>
      </c>
      <c r="S33" s="29">
        <f t="shared" si="3"/>
        <v>0</v>
      </c>
      <c r="T33" s="30">
        <f t="shared" si="3"/>
        <v>3</v>
      </c>
    </row>
    <row r="34" spans="1:20" ht="17.100000000000001" customHeight="1" x14ac:dyDescent="0.15">
      <c r="A34" s="107"/>
      <c r="B34" s="82"/>
      <c r="C34" s="83"/>
      <c r="D34" s="10" t="s">
        <v>172</v>
      </c>
      <c r="E34" s="41" t="s">
        <v>58</v>
      </c>
      <c r="F34" s="26"/>
      <c r="G34" s="4"/>
      <c r="H34" s="4"/>
      <c r="I34" s="4"/>
      <c r="J34" s="4"/>
      <c r="K34" s="4"/>
      <c r="L34" s="4">
        <v>2</v>
      </c>
      <c r="M34" s="4"/>
      <c r="N34" s="4">
        <v>3</v>
      </c>
      <c r="O34" s="4"/>
      <c r="P34" s="4"/>
      <c r="Q34" s="4"/>
      <c r="R34" s="29">
        <f t="shared" si="3"/>
        <v>2</v>
      </c>
      <c r="S34" s="29">
        <f t="shared" si="3"/>
        <v>0</v>
      </c>
      <c r="T34" s="30">
        <f t="shared" si="3"/>
        <v>3</v>
      </c>
    </row>
    <row r="35" spans="1:20" ht="17.100000000000001" customHeight="1" x14ac:dyDescent="0.15">
      <c r="A35" s="107"/>
      <c r="B35" s="82"/>
      <c r="C35" s="83"/>
      <c r="D35" s="10" t="s">
        <v>23</v>
      </c>
      <c r="E35" s="41" t="s">
        <v>58</v>
      </c>
      <c r="F35" s="26"/>
      <c r="G35" s="4"/>
      <c r="H35" s="4"/>
      <c r="I35" s="4"/>
      <c r="J35" s="4"/>
      <c r="K35" s="4"/>
      <c r="L35" s="4"/>
      <c r="M35" s="4"/>
      <c r="N35" s="4"/>
      <c r="O35" s="4">
        <v>2</v>
      </c>
      <c r="P35" s="4"/>
      <c r="Q35" s="4">
        <v>3</v>
      </c>
      <c r="R35" s="29">
        <f t="shared" si="3"/>
        <v>2</v>
      </c>
      <c r="S35" s="29">
        <f t="shared" si="3"/>
        <v>0</v>
      </c>
      <c r="T35" s="30">
        <f t="shared" si="3"/>
        <v>3</v>
      </c>
    </row>
    <row r="36" spans="1:20" ht="17.100000000000001" customHeight="1" x14ac:dyDescent="0.15">
      <c r="A36" s="107"/>
      <c r="B36" s="84"/>
      <c r="C36" s="85"/>
      <c r="D36" s="6" t="s">
        <v>16</v>
      </c>
      <c r="E36" s="41" t="s">
        <v>58</v>
      </c>
      <c r="F36" s="26"/>
      <c r="G36" s="4"/>
      <c r="H36" s="4"/>
      <c r="I36" s="4"/>
      <c r="J36" s="4"/>
      <c r="K36" s="4"/>
      <c r="L36" s="4"/>
      <c r="M36" s="4"/>
      <c r="N36" s="4"/>
      <c r="O36" s="4">
        <v>2</v>
      </c>
      <c r="P36" s="4">
        <v>2</v>
      </c>
      <c r="Q36" s="4"/>
      <c r="R36" s="29">
        <f t="shared" si="3"/>
        <v>2</v>
      </c>
      <c r="S36" s="29">
        <f t="shared" si="3"/>
        <v>2</v>
      </c>
      <c r="T36" s="30">
        <f t="shared" si="3"/>
        <v>0</v>
      </c>
    </row>
    <row r="37" spans="1:20" ht="17.100000000000001" customHeight="1" thickBot="1" x14ac:dyDescent="0.2">
      <c r="A37" s="113"/>
      <c r="B37" s="76" t="s">
        <v>56</v>
      </c>
      <c r="C37" s="77"/>
      <c r="D37" s="77"/>
      <c r="E37" s="78"/>
      <c r="F37" s="42">
        <f>SUM(F14:F36)</f>
        <v>11</v>
      </c>
      <c r="G37" s="42">
        <f t="shared" ref="G37:T37" si="4">SUM(G14:G36)</f>
        <v>1</v>
      </c>
      <c r="H37" s="42">
        <f t="shared" si="4"/>
        <v>16</v>
      </c>
      <c r="I37" s="42">
        <f t="shared" si="4"/>
        <v>9</v>
      </c>
      <c r="J37" s="42">
        <f t="shared" si="4"/>
        <v>1</v>
      </c>
      <c r="K37" s="42">
        <f t="shared" si="4"/>
        <v>13</v>
      </c>
      <c r="L37" s="42">
        <f t="shared" si="4"/>
        <v>18</v>
      </c>
      <c r="M37" s="42">
        <f t="shared" si="4"/>
        <v>5</v>
      </c>
      <c r="N37" s="42">
        <f t="shared" si="4"/>
        <v>19</v>
      </c>
      <c r="O37" s="42">
        <f t="shared" si="4"/>
        <v>13</v>
      </c>
      <c r="P37" s="42">
        <f t="shared" si="4"/>
        <v>5</v>
      </c>
      <c r="Q37" s="42">
        <f t="shared" si="4"/>
        <v>13</v>
      </c>
      <c r="R37" s="42">
        <f t="shared" si="4"/>
        <v>51</v>
      </c>
      <c r="S37" s="42">
        <f t="shared" si="4"/>
        <v>12</v>
      </c>
      <c r="T37" s="42">
        <f t="shared" si="4"/>
        <v>61</v>
      </c>
    </row>
    <row r="38" spans="1:20" ht="17.100000000000001" customHeight="1" x14ac:dyDescent="0.15">
      <c r="A38" s="99" t="s">
        <v>46</v>
      </c>
      <c r="B38" s="102" t="s">
        <v>47</v>
      </c>
      <c r="C38" s="102" t="s">
        <v>48</v>
      </c>
      <c r="D38" s="9" t="s">
        <v>33</v>
      </c>
      <c r="E38" s="43" t="s">
        <v>59</v>
      </c>
      <c r="F38" s="21"/>
      <c r="G38" s="3"/>
      <c r="H38" s="3"/>
      <c r="I38" s="3">
        <v>2</v>
      </c>
      <c r="J38" s="3">
        <v>2</v>
      </c>
      <c r="K38" s="22"/>
      <c r="L38" s="3"/>
      <c r="M38" s="3"/>
      <c r="N38" s="3"/>
      <c r="O38" s="3"/>
      <c r="P38" s="3"/>
      <c r="Q38" s="3"/>
      <c r="R38" s="24">
        <f t="shared" ref="R38:R47" si="5">SUM(F38,I38,L38,O38)</f>
        <v>2</v>
      </c>
      <c r="S38" s="24">
        <f t="shared" ref="S38:S47" si="6">SUM(G38,J38,M38,P38)</f>
        <v>2</v>
      </c>
      <c r="T38" s="25">
        <f t="shared" ref="T38:T47" si="7">SUM(H38,K38,N38,Q38)</f>
        <v>0</v>
      </c>
    </row>
    <row r="39" spans="1:20" ht="17.100000000000001" customHeight="1" x14ac:dyDescent="0.15">
      <c r="A39" s="100"/>
      <c r="B39" s="103"/>
      <c r="C39" s="103"/>
      <c r="D39" s="10" t="s">
        <v>32</v>
      </c>
      <c r="E39" s="44" t="s">
        <v>59</v>
      </c>
      <c r="F39" s="26"/>
      <c r="G39" s="4"/>
      <c r="H39" s="4"/>
      <c r="I39" s="4"/>
      <c r="J39" s="4"/>
      <c r="K39" s="27"/>
      <c r="L39" s="4">
        <v>2</v>
      </c>
      <c r="M39" s="4">
        <v>2</v>
      </c>
      <c r="N39" s="4"/>
      <c r="O39" s="4"/>
      <c r="P39" s="4"/>
      <c r="Q39" s="4"/>
      <c r="R39" s="29">
        <f t="shared" si="5"/>
        <v>2</v>
      </c>
      <c r="S39" s="29">
        <f t="shared" si="6"/>
        <v>2</v>
      </c>
      <c r="T39" s="30">
        <f t="shared" si="7"/>
        <v>0</v>
      </c>
    </row>
    <row r="40" spans="1:20" ht="17.100000000000001" customHeight="1" x14ac:dyDescent="0.15">
      <c r="A40" s="100"/>
      <c r="B40" s="104" t="s">
        <v>49</v>
      </c>
      <c r="C40" s="104" t="s">
        <v>48</v>
      </c>
      <c r="D40" s="10" t="s">
        <v>17</v>
      </c>
      <c r="E40" s="44" t="s">
        <v>59</v>
      </c>
      <c r="F40" s="26">
        <v>3</v>
      </c>
      <c r="G40" s="4">
        <v>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29">
        <f t="shared" si="5"/>
        <v>3</v>
      </c>
      <c r="S40" s="29">
        <f t="shared" si="6"/>
        <v>3</v>
      </c>
      <c r="T40" s="30">
        <f t="shared" si="7"/>
        <v>0</v>
      </c>
    </row>
    <row r="41" spans="1:20" ht="17.100000000000001" customHeight="1" x14ac:dyDescent="0.15">
      <c r="A41" s="100"/>
      <c r="B41" s="105"/>
      <c r="C41" s="105"/>
      <c r="D41" s="10" t="s">
        <v>20</v>
      </c>
      <c r="E41" s="44" t="s">
        <v>59</v>
      </c>
      <c r="F41" s="26"/>
      <c r="G41" s="4"/>
      <c r="H41" s="4"/>
      <c r="I41" s="4">
        <v>3</v>
      </c>
      <c r="J41" s="4">
        <v>3</v>
      </c>
      <c r="K41" s="4"/>
      <c r="L41" s="4"/>
      <c r="M41" s="4"/>
      <c r="N41" s="4"/>
      <c r="O41" s="4"/>
      <c r="P41" s="4"/>
      <c r="Q41" s="4"/>
      <c r="R41" s="29">
        <f t="shared" si="5"/>
        <v>3</v>
      </c>
      <c r="S41" s="29">
        <f t="shared" si="6"/>
        <v>3</v>
      </c>
      <c r="T41" s="30">
        <f t="shared" si="7"/>
        <v>0</v>
      </c>
    </row>
    <row r="42" spans="1:20" ht="17.100000000000001" customHeight="1" x14ac:dyDescent="0.15">
      <c r="A42" s="100"/>
      <c r="B42" s="105"/>
      <c r="C42" s="105"/>
      <c r="D42" s="10" t="s">
        <v>18</v>
      </c>
      <c r="E42" s="44" t="s">
        <v>59</v>
      </c>
      <c r="F42" s="26">
        <v>3</v>
      </c>
      <c r="G42" s="4">
        <v>3</v>
      </c>
      <c r="H42" s="4"/>
      <c r="I42" s="4" t="s">
        <v>12</v>
      </c>
      <c r="J42" s="4" t="s">
        <v>12</v>
      </c>
      <c r="K42" s="4"/>
      <c r="L42" s="4"/>
      <c r="M42" s="4"/>
      <c r="N42" s="4"/>
      <c r="O42" s="4"/>
      <c r="P42" s="4"/>
      <c r="Q42" s="4"/>
      <c r="R42" s="29">
        <f t="shared" si="5"/>
        <v>3</v>
      </c>
      <c r="S42" s="29">
        <f t="shared" si="6"/>
        <v>3</v>
      </c>
      <c r="T42" s="30">
        <f t="shared" si="7"/>
        <v>0</v>
      </c>
    </row>
    <row r="43" spans="1:20" ht="17.100000000000001" customHeight="1" x14ac:dyDescent="0.15">
      <c r="A43" s="100"/>
      <c r="B43" s="105"/>
      <c r="C43" s="105"/>
      <c r="D43" s="10" t="s">
        <v>21</v>
      </c>
      <c r="E43" s="44" t="s">
        <v>59</v>
      </c>
      <c r="F43" s="26"/>
      <c r="G43" s="4"/>
      <c r="H43" s="4"/>
      <c r="I43" s="4">
        <v>3</v>
      </c>
      <c r="J43" s="4">
        <v>3</v>
      </c>
      <c r="K43" s="4"/>
      <c r="L43" s="4"/>
      <c r="M43" s="4"/>
      <c r="N43" s="4"/>
      <c r="O43" s="4"/>
      <c r="P43" s="4"/>
      <c r="Q43" s="4"/>
      <c r="R43" s="29">
        <f t="shared" si="5"/>
        <v>3</v>
      </c>
      <c r="S43" s="29">
        <f t="shared" si="6"/>
        <v>3</v>
      </c>
      <c r="T43" s="30">
        <f t="shared" si="7"/>
        <v>0</v>
      </c>
    </row>
    <row r="44" spans="1:20" ht="17.100000000000001" customHeight="1" x14ac:dyDescent="0.15">
      <c r="A44" s="100"/>
      <c r="B44" s="105"/>
      <c r="C44" s="105"/>
      <c r="D44" s="10" t="s">
        <v>19</v>
      </c>
      <c r="E44" s="44" t="s">
        <v>59</v>
      </c>
      <c r="F44" s="26">
        <v>3</v>
      </c>
      <c r="G44" s="4">
        <v>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29">
        <f t="shared" si="5"/>
        <v>3</v>
      </c>
      <c r="S44" s="29">
        <f t="shared" si="6"/>
        <v>3</v>
      </c>
      <c r="T44" s="30">
        <f t="shared" si="7"/>
        <v>0</v>
      </c>
    </row>
    <row r="45" spans="1:20" ht="17.100000000000001" customHeight="1" x14ac:dyDescent="0.15">
      <c r="A45" s="100"/>
      <c r="B45" s="105"/>
      <c r="C45" s="105"/>
      <c r="D45" s="10" t="s">
        <v>22</v>
      </c>
      <c r="E45" s="44" t="s">
        <v>59</v>
      </c>
      <c r="F45" s="26"/>
      <c r="G45" s="4"/>
      <c r="H45" s="4"/>
      <c r="I45" s="4">
        <v>3</v>
      </c>
      <c r="J45" s="4">
        <v>3</v>
      </c>
      <c r="K45" s="4"/>
      <c r="L45" s="4"/>
      <c r="M45" s="4"/>
      <c r="N45" s="4"/>
      <c r="O45" s="4"/>
      <c r="P45" s="4"/>
      <c r="Q45" s="4"/>
      <c r="R45" s="29">
        <f t="shared" si="5"/>
        <v>3</v>
      </c>
      <c r="S45" s="29">
        <f t="shared" si="6"/>
        <v>3</v>
      </c>
      <c r="T45" s="30">
        <f t="shared" si="7"/>
        <v>0</v>
      </c>
    </row>
    <row r="46" spans="1:20" ht="17.100000000000001" customHeight="1" x14ac:dyDescent="0.15">
      <c r="A46" s="100"/>
      <c r="B46" s="105"/>
      <c r="C46" s="105"/>
      <c r="D46" s="10" t="s">
        <v>31</v>
      </c>
      <c r="E46" s="44" t="s">
        <v>59</v>
      </c>
      <c r="F46" s="26"/>
      <c r="G46" s="4"/>
      <c r="H46" s="4"/>
      <c r="I46" s="4"/>
      <c r="J46" s="4"/>
      <c r="K46" s="4"/>
      <c r="L46" s="4">
        <v>3</v>
      </c>
      <c r="M46" s="4">
        <v>3</v>
      </c>
      <c r="N46" s="4"/>
      <c r="O46" s="4"/>
      <c r="P46" s="4"/>
      <c r="Q46" s="4"/>
      <c r="R46" s="29">
        <f t="shared" si="5"/>
        <v>3</v>
      </c>
      <c r="S46" s="29">
        <f t="shared" si="6"/>
        <v>3</v>
      </c>
      <c r="T46" s="30">
        <f t="shared" si="7"/>
        <v>0</v>
      </c>
    </row>
    <row r="47" spans="1:20" ht="17.100000000000001" customHeight="1" x14ac:dyDescent="0.15">
      <c r="A47" s="100"/>
      <c r="B47" s="105"/>
      <c r="C47" s="105"/>
      <c r="D47" s="10" t="s">
        <v>30</v>
      </c>
      <c r="E47" s="44" t="s">
        <v>59</v>
      </c>
      <c r="F47" s="26"/>
      <c r="G47" s="4"/>
      <c r="H47" s="4"/>
      <c r="I47" s="4"/>
      <c r="J47" s="4"/>
      <c r="K47" s="4"/>
      <c r="L47" s="4"/>
      <c r="M47" s="4"/>
      <c r="N47" s="4"/>
      <c r="O47" s="4">
        <v>3</v>
      </c>
      <c r="P47" s="4">
        <v>3</v>
      </c>
      <c r="Q47" s="4"/>
      <c r="R47" s="29">
        <f t="shared" si="5"/>
        <v>3</v>
      </c>
      <c r="S47" s="29">
        <f t="shared" si="6"/>
        <v>3</v>
      </c>
      <c r="T47" s="30">
        <f t="shared" si="7"/>
        <v>0</v>
      </c>
    </row>
    <row r="48" spans="1:20" ht="17.100000000000001" customHeight="1" thickBot="1" x14ac:dyDescent="0.2">
      <c r="A48" s="101"/>
      <c r="B48" s="73" t="s">
        <v>55</v>
      </c>
      <c r="C48" s="74"/>
      <c r="D48" s="74"/>
      <c r="E48" s="75"/>
      <c r="F48" s="32">
        <f t="shared" ref="F48:Q48" si="8">SUM(F38:F47)</f>
        <v>9</v>
      </c>
      <c r="G48" s="33">
        <f t="shared" si="8"/>
        <v>9</v>
      </c>
      <c r="H48" s="33">
        <f t="shared" si="8"/>
        <v>0</v>
      </c>
      <c r="I48" s="33">
        <f t="shared" si="8"/>
        <v>11</v>
      </c>
      <c r="J48" s="33">
        <f t="shared" si="8"/>
        <v>11</v>
      </c>
      <c r="K48" s="33">
        <f t="shared" si="8"/>
        <v>0</v>
      </c>
      <c r="L48" s="33">
        <f t="shared" si="8"/>
        <v>5</v>
      </c>
      <c r="M48" s="33">
        <f t="shared" si="8"/>
        <v>5</v>
      </c>
      <c r="N48" s="33">
        <f t="shared" si="8"/>
        <v>0</v>
      </c>
      <c r="O48" s="33">
        <f t="shared" si="8"/>
        <v>3</v>
      </c>
      <c r="P48" s="33">
        <f t="shared" si="8"/>
        <v>3</v>
      </c>
      <c r="Q48" s="33">
        <f t="shared" si="8"/>
        <v>0</v>
      </c>
      <c r="R48" s="34">
        <f t="shared" si="0"/>
        <v>28</v>
      </c>
      <c r="S48" s="34">
        <f t="shared" si="0"/>
        <v>28</v>
      </c>
      <c r="T48" s="35">
        <f t="shared" si="0"/>
        <v>0</v>
      </c>
    </row>
    <row r="49" spans="1:20" ht="17.100000000000001" customHeight="1" thickBot="1" x14ac:dyDescent="0.2">
      <c r="A49" s="67" t="s">
        <v>7</v>
      </c>
      <c r="B49" s="68"/>
      <c r="C49" s="68"/>
      <c r="D49" s="68"/>
      <c r="E49" s="69"/>
      <c r="F49" s="45">
        <f t="shared" ref="F49:T49" si="9">SUM(F48+F37+F13+F9)</f>
        <v>23</v>
      </c>
      <c r="G49" s="45">
        <f t="shared" si="9"/>
        <v>13</v>
      </c>
      <c r="H49" s="45">
        <f t="shared" si="9"/>
        <v>16</v>
      </c>
      <c r="I49" s="45">
        <f t="shared" si="9"/>
        <v>21</v>
      </c>
      <c r="J49" s="45">
        <f t="shared" si="9"/>
        <v>13</v>
      </c>
      <c r="K49" s="45">
        <f t="shared" si="9"/>
        <v>13</v>
      </c>
      <c r="L49" s="45">
        <f t="shared" si="9"/>
        <v>24</v>
      </c>
      <c r="M49" s="45">
        <f t="shared" si="9"/>
        <v>11</v>
      </c>
      <c r="N49" s="45">
        <f t="shared" si="9"/>
        <v>19</v>
      </c>
      <c r="O49" s="45">
        <f t="shared" si="9"/>
        <v>22</v>
      </c>
      <c r="P49" s="45">
        <f t="shared" si="9"/>
        <v>11</v>
      </c>
      <c r="Q49" s="45">
        <f t="shared" si="9"/>
        <v>13</v>
      </c>
      <c r="R49" s="45" t="s">
        <v>171</v>
      </c>
      <c r="S49" s="45">
        <f t="shared" si="9"/>
        <v>48</v>
      </c>
      <c r="T49" s="46">
        <f t="shared" si="9"/>
        <v>61</v>
      </c>
    </row>
  </sheetData>
  <mergeCells count="26">
    <mergeCell ref="R2:T3"/>
    <mergeCell ref="F3:H3"/>
    <mergeCell ref="I3:K3"/>
    <mergeCell ref="L3:N3"/>
    <mergeCell ref="O3:Q3"/>
    <mergeCell ref="A10:A37"/>
    <mergeCell ref="B10:C12"/>
    <mergeCell ref="D2:D4"/>
    <mergeCell ref="F2:K2"/>
    <mergeCell ref="L2:Q2"/>
    <mergeCell ref="A49:E49"/>
    <mergeCell ref="E2:E4"/>
    <mergeCell ref="B48:E48"/>
    <mergeCell ref="B37:E37"/>
    <mergeCell ref="B13:E13"/>
    <mergeCell ref="B14:C36"/>
    <mergeCell ref="A2:C4"/>
    <mergeCell ref="B5:C6"/>
    <mergeCell ref="B7:C8"/>
    <mergeCell ref="A38:A48"/>
    <mergeCell ref="B38:B39"/>
    <mergeCell ref="C38:C39"/>
    <mergeCell ref="B40:B47"/>
    <mergeCell ref="C40:C47"/>
    <mergeCell ref="A5:A9"/>
    <mergeCell ref="B9:D9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  <headerFooter>
    <oddHeader>&amp;C2015~2016학년도 교육과정 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Normal="100" zoomScaleSheetLayoutView="85" workbookViewId="0">
      <selection activeCell="K109" sqref="K109"/>
    </sheetView>
  </sheetViews>
  <sheetFormatPr defaultRowHeight="13.5" x14ac:dyDescent="0.15"/>
  <cols>
    <col min="1" max="4" width="4.77734375" style="49" customWidth="1"/>
    <col min="5" max="5" width="12.6640625" style="49" customWidth="1"/>
    <col min="6" max="7" width="8.77734375" style="49" customWidth="1"/>
    <col min="8" max="8" width="9" style="49" customWidth="1"/>
    <col min="9" max="11" width="8.77734375" style="49" customWidth="1"/>
    <col min="12" max="12" width="24.33203125" style="49" customWidth="1"/>
    <col min="13" max="16384" width="8.88671875" style="49"/>
  </cols>
  <sheetData>
    <row r="1" spans="1:12" ht="23.25" customHeight="1" x14ac:dyDescent="0.15">
      <c r="A1" s="130" t="s">
        <v>183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95" customHeight="1" x14ac:dyDescent="0.15">
      <c r="A2" s="131" t="s">
        <v>66</v>
      </c>
      <c r="B2" s="131" t="s">
        <v>67</v>
      </c>
      <c r="C2" s="132" t="s">
        <v>68</v>
      </c>
      <c r="D2" s="132" t="s">
        <v>69</v>
      </c>
      <c r="E2" s="132" t="s">
        <v>70</v>
      </c>
      <c r="F2" s="133" t="s">
        <v>71</v>
      </c>
      <c r="G2" s="133"/>
      <c r="H2" s="133"/>
      <c r="I2" s="133" t="s">
        <v>72</v>
      </c>
      <c r="J2" s="133"/>
      <c r="K2" s="133"/>
      <c r="L2" s="131" t="s">
        <v>73</v>
      </c>
    </row>
    <row r="3" spans="1:12" ht="15.95" customHeight="1" x14ac:dyDescent="0.15">
      <c r="A3" s="131"/>
      <c r="B3" s="131"/>
      <c r="C3" s="132"/>
      <c r="D3" s="132"/>
      <c r="E3" s="132"/>
      <c r="F3" s="131" t="s">
        <v>74</v>
      </c>
      <c r="G3" s="131"/>
      <c r="H3" s="131"/>
      <c r="I3" s="131" t="s">
        <v>74</v>
      </c>
      <c r="J3" s="131"/>
      <c r="K3" s="131"/>
      <c r="L3" s="131"/>
    </row>
    <row r="4" spans="1:12" ht="15.95" customHeight="1" x14ac:dyDescent="0.15">
      <c r="A4" s="131"/>
      <c r="B4" s="131"/>
      <c r="C4" s="132"/>
      <c r="D4" s="132"/>
      <c r="E4" s="132"/>
      <c r="F4" s="131" t="s">
        <v>8</v>
      </c>
      <c r="G4" s="131" t="s">
        <v>75</v>
      </c>
      <c r="H4" s="131"/>
      <c r="I4" s="131" t="s">
        <v>8</v>
      </c>
      <c r="J4" s="131" t="s">
        <v>75</v>
      </c>
      <c r="K4" s="131"/>
      <c r="L4" s="131"/>
    </row>
    <row r="5" spans="1:12" ht="15.95" customHeight="1" x14ac:dyDescent="0.15">
      <c r="A5" s="131"/>
      <c r="B5" s="131"/>
      <c r="C5" s="132"/>
      <c r="D5" s="132"/>
      <c r="E5" s="132"/>
      <c r="F5" s="131"/>
      <c r="G5" s="66" t="s">
        <v>9</v>
      </c>
      <c r="H5" s="66" t="s">
        <v>10</v>
      </c>
      <c r="I5" s="131"/>
      <c r="J5" s="66" t="s">
        <v>9</v>
      </c>
      <c r="K5" s="66" t="s">
        <v>10</v>
      </c>
      <c r="L5" s="131"/>
    </row>
    <row r="6" spans="1:12" ht="15.95" customHeight="1" x14ac:dyDescent="0.15">
      <c r="A6" s="134">
        <v>1</v>
      </c>
      <c r="B6" s="134">
        <v>1</v>
      </c>
      <c r="C6" s="135" t="s">
        <v>44</v>
      </c>
      <c r="D6" s="134" t="s">
        <v>57</v>
      </c>
      <c r="E6" s="136"/>
      <c r="F6" s="134" t="s">
        <v>76</v>
      </c>
      <c r="G6" s="134"/>
      <c r="H6" s="134"/>
      <c r="I6" s="134" t="s">
        <v>173</v>
      </c>
      <c r="J6" s="134"/>
      <c r="K6" s="134"/>
      <c r="L6" s="65"/>
    </row>
    <row r="7" spans="1:12" ht="15.95" customHeight="1" x14ac:dyDescent="0.15">
      <c r="A7" s="134"/>
      <c r="B7" s="134"/>
      <c r="C7" s="134"/>
      <c r="D7" s="134"/>
      <c r="E7" s="136"/>
      <c r="F7" s="50">
        <v>1</v>
      </c>
      <c r="G7" s="50">
        <v>1</v>
      </c>
      <c r="H7" s="50"/>
      <c r="I7" s="50">
        <v>1</v>
      </c>
      <c r="J7" s="50">
        <v>1</v>
      </c>
      <c r="K7" s="50"/>
      <c r="L7" s="65"/>
    </row>
    <row r="8" spans="1:12" ht="15.95" customHeight="1" x14ac:dyDescent="0.15">
      <c r="A8" s="134"/>
      <c r="B8" s="134"/>
      <c r="C8" s="134"/>
      <c r="D8" s="134" t="s">
        <v>48</v>
      </c>
      <c r="E8" s="136"/>
      <c r="F8" s="134" t="s">
        <v>77</v>
      </c>
      <c r="G8" s="134"/>
      <c r="H8" s="134"/>
      <c r="I8" s="134" t="s">
        <v>63</v>
      </c>
      <c r="J8" s="134"/>
      <c r="K8" s="134"/>
      <c r="L8" s="65"/>
    </row>
    <row r="9" spans="1:12" ht="15.95" customHeight="1" x14ac:dyDescent="0.15">
      <c r="A9" s="134"/>
      <c r="B9" s="134"/>
      <c r="C9" s="134"/>
      <c r="D9" s="134"/>
      <c r="E9" s="136"/>
      <c r="F9" s="51">
        <v>2</v>
      </c>
      <c r="G9" s="51">
        <v>2</v>
      </c>
      <c r="H9" s="65"/>
      <c r="I9" s="51">
        <v>2</v>
      </c>
      <c r="J9" s="51">
        <v>2</v>
      </c>
      <c r="K9" s="65"/>
      <c r="L9" s="65"/>
    </row>
    <row r="10" spans="1:12" ht="15.95" customHeight="1" x14ac:dyDescent="0.15">
      <c r="A10" s="134"/>
      <c r="B10" s="134"/>
      <c r="C10" s="134" t="s">
        <v>78</v>
      </c>
      <c r="D10" s="134"/>
      <c r="E10" s="134"/>
      <c r="F10" s="65">
        <f>F7+F9</f>
        <v>3</v>
      </c>
      <c r="G10" s="65">
        <f>G7+G9</f>
        <v>3</v>
      </c>
      <c r="H10" s="65">
        <v>0</v>
      </c>
      <c r="I10" s="65">
        <f>I7+I9</f>
        <v>3</v>
      </c>
      <c r="J10" s="65">
        <f>J7+J9</f>
        <v>3</v>
      </c>
      <c r="K10" s="65">
        <f>K7+K9</f>
        <v>0</v>
      </c>
      <c r="L10" s="65"/>
    </row>
    <row r="11" spans="1:12" ht="15.95" customHeight="1" x14ac:dyDescent="0.15">
      <c r="A11" s="134"/>
      <c r="B11" s="134"/>
      <c r="C11" s="134" t="s">
        <v>49</v>
      </c>
      <c r="D11" s="134" t="s">
        <v>48</v>
      </c>
      <c r="E11" s="136"/>
      <c r="F11" s="134" t="s">
        <v>79</v>
      </c>
      <c r="G11" s="134"/>
      <c r="H11" s="134"/>
      <c r="I11" s="134" t="s">
        <v>79</v>
      </c>
      <c r="J11" s="134"/>
      <c r="K11" s="134"/>
      <c r="L11" s="65"/>
    </row>
    <row r="12" spans="1:12" ht="15.95" customHeight="1" x14ac:dyDescent="0.15">
      <c r="A12" s="134"/>
      <c r="B12" s="134"/>
      <c r="C12" s="134"/>
      <c r="D12" s="134"/>
      <c r="E12" s="136"/>
      <c r="F12" s="51">
        <v>3</v>
      </c>
      <c r="G12" s="51">
        <v>3</v>
      </c>
      <c r="H12" s="51"/>
      <c r="I12" s="51">
        <v>3</v>
      </c>
      <c r="J12" s="51">
        <v>3</v>
      </c>
      <c r="K12" s="51"/>
      <c r="L12" s="65"/>
    </row>
    <row r="13" spans="1:12" ht="15.95" customHeight="1" x14ac:dyDescent="0.15">
      <c r="A13" s="134"/>
      <c r="B13" s="134"/>
      <c r="C13" s="134"/>
      <c r="D13" s="134" t="s">
        <v>48</v>
      </c>
      <c r="E13" s="136"/>
      <c r="F13" s="134" t="s">
        <v>80</v>
      </c>
      <c r="G13" s="134"/>
      <c r="H13" s="134"/>
      <c r="I13" s="134" t="s">
        <v>80</v>
      </c>
      <c r="J13" s="134"/>
      <c r="K13" s="134"/>
      <c r="L13" s="65"/>
    </row>
    <row r="14" spans="1:12" ht="15.95" customHeight="1" x14ac:dyDescent="0.15">
      <c r="A14" s="134"/>
      <c r="B14" s="134"/>
      <c r="C14" s="134"/>
      <c r="D14" s="134"/>
      <c r="E14" s="136"/>
      <c r="F14" s="51">
        <v>3</v>
      </c>
      <c r="G14" s="51">
        <v>3</v>
      </c>
      <c r="H14" s="51"/>
      <c r="I14" s="51">
        <v>3</v>
      </c>
      <c r="J14" s="51">
        <v>3</v>
      </c>
      <c r="K14" s="51"/>
      <c r="L14" s="65"/>
    </row>
    <row r="15" spans="1:12" ht="15.95" customHeight="1" x14ac:dyDescent="0.15">
      <c r="A15" s="134"/>
      <c r="B15" s="134"/>
      <c r="C15" s="134"/>
      <c r="D15" s="134" t="s">
        <v>48</v>
      </c>
      <c r="E15" s="136"/>
      <c r="F15" s="134" t="s">
        <v>81</v>
      </c>
      <c r="G15" s="134"/>
      <c r="H15" s="134"/>
      <c r="I15" s="134" t="s">
        <v>81</v>
      </c>
      <c r="J15" s="134"/>
      <c r="K15" s="134"/>
      <c r="L15" s="65"/>
    </row>
    <row r="16" spans="1:12" ht="15.95" customHeight="1" x14ac:dyDescent="0.15">
      <c r="A16" s="134"/>
      <c r="B16" s="134"/>
      <c r="C16" s="134"/>
      <c r="D16" s="134"/>
      <c r="E16" s="136"/>
      <c r="F16" s="51">
        <v>3</v>
      </c>
      <c r="G16" s="51">
        <v>3</v>
      </c>
      <c r="H16" s="51"/>
      <c r="I16" s="51">
        <v>3</v>
      </c>
      <c r="J16" s="51">
        <v>3</v>
      </c>
      <c r="K16" s="51"/>
      <c r="L16" s="65"/>
    </row>
    <row r="17" spans="1:12" ht="15.95" customHeight="1" x14ac:dyDescent="0.15">
      <c r="A17" s="134"/>
      <c r="B17" s="134"/>
      <c r="C17" s="134"/>
      <c r="D17" s="134" t="s">
        <v>48</v>
      </c>
      <c r="E17" s="136"/>
      <c r="F17" s="134" t="s">
        <v>82</v>
      </c>
      <c r="G17" s="134"/>
      <c r="H17" s="134"/>
      <c r="I17" s="134" t="s">
        <v>174</v>
      </c>
      <c r="J17" s="134"/>
      <c r="K17" s="134"/>
      <c r="L17" s="65"/>
    </row>
    <row r="18" spans="1:12" ht="15.95" customHeight="1" x14ac:dyDescent="0.15">
      <c r="A18" s="134"/>
      <c r="B18" s="134"/>
      <c r="C18" s="134"/>
      <c r="D18" s="134"/>
      <c r="E18" s="136"/>
      <c r="F18" s="65">
        <v>3</v>
      </c>
      <c r="G18" s="65">
        <v>1</v>
      </c>
      <c r="H18" s="65">
        <v>3</v>
      </c>
      <c r="I18" s="65">
        <v>3</v>
      </c>
      <c r="J18" s="65">
        <v>1</v>
      </c>
      <c r="K18" s="65">
        <v>3</v>
      </c>
      <c r="L18" s="65"/>
    </row>
    <row r="19" spans="1:12" ht="15.95" customHeight="1" x14ac:dyDescent="0.15">
      <c r="A19" s="134"/>
      <c r="B19" s="134"/>
      <c r="C19" s="134"/>
      <c r="D19" s="134" t="s">
        <v>48</v>
      </c>
      <c r="E19" s="136"/>
      <c r="F19" s="134" t="s">
        <v>83</v>
      </c>
      <c r="G19" s="134"/>
      <c r="H19" s="134"/>
      <c r="I19" s="134" t="s">
        <v>83</v>
      </c>
      <c r="J19" s="134"/>
      <c r="K19" s="134"/>
      <c r="L19" s="65"/>
    </row>
    <row r="20" spans="1:12" ht="15.95" customHeight="1" x14ac:dyDescent="0.15">
      <c r="A20" s="134"/>
      <c r="B20" s="134"/>
      <c r="C20" s="134"/>
      <c r="D20" s="134"/>
      <c r="E20" s="136"/>
      <c r="F20" s="65">
        <v>2</v>
      </c>
      <c r="G20" s="65"/>
      <c r="H20" s="65">
        <v>4</v>
      </c>
      <c r="I20" s="65">
        <v>2</v>
      </c>
      <c r="J20" s="65"/>
      <c r="K20" s="65">
        <v>4</v>
      </c>
      <c r="L20" s="65"/>
    </row>
    <row r="21" spans="1:12" ht="15.95" customHeight="1" x14ac:dyDescent="0.15">
      <c r="A21" s="134"/>
      <c r="B21" s="134"/>
      <c r="C21" s="134"/>
      <c r="D21" s="134" t="s">
        <v>48</v>
      </c>
      <c r="E21" s="136"/>
      <c r="F21" s="134" t="s">
        <v>84</v>
      </c>
      <c r="G21" s="134"/>
      <c r="H21" s="134"/>
      <c r="I21" s="134" t="s">
        <v>84</v>
      </c>
      <c r="J21" s="134"/>
      <c r="K21" s="134"/>
      <c r="L21" s="65"/>
    </row>
    <row r="22" spans="1:12" ht="15.95" customHeight="1" x14ac:dyDescent="0.15">
      <c r="A22" s="134"/>
      <c r="B22" s="134"/>
      <c r="C22" s="134"/>
      <c r="D22" s="134"/>
      <c r="E22" s="136"/>
      <c r="F22" s="65">
        <v>2</v>
      </c>
      <c r="G22" s="65"/>
      <c r="H22" s="65">
        <v>3</v>
      </c>
      <c r="I22" s="65">
        <v>2</v>
      </c>
      <c r="J22" s="65"/>
      <c r="K22" s="65">
        <v>3</v>
      </c>
      <c r="L22" s="65"/>
    </row>
    <row r="23" spans="1:12" ht="15.95" customHeight="1" x14ac:dyDescent="0.15">
      <c r="A23" s="134"/>
      <c r="B23" s="134"/>
      <c r="C23" s="134"/>
      <c r="D23" s="134" t="s">
        <v>48</v>
      </c>
      <c r="E23" s="140"/>
      <c r="F23" s="137" t="s">
        <v>85</v>
      </c>
      <c r="G23" s="138"/>
      <c r="H23" s="139"/>
      <c r="I23" s="137" t="s">
        <v>85</v>
      </c>
      <c r="J23" s="138"/>
      <c r="K23" s="139"/>
      <c r="L23" s="65"/>
    </row>
    <row r="24" spans="1:12" ht="15.95" customHeight="1" x14ac:dyDescent="0.15">
      <c r="A24" s="134"/>
      <c r="B24" s="134"/>
      <c r="C24" s="134"/>
      <c r="D24" s="134"/>
      <c r="E24" s="141"/>
      <c r="F24" s="65">
        <v>2</v>
      </c>
      <c r="G24" s="65"/>
      <c r="H24" s="65">
        <v>3</v>
      </c>
      <c r="I24" s="65">
        <v>2</v>
      </c>
      <c r="J24" s="65"/>
      <c r="K24" s="65">
        <v>3</v>
      </c>
      <c r="L24" s="65"/>
    </row>
    <row r="25" spans="1:12" ht="15.95" customHeight="1" x14ac:dyDescent="0.15">
      <c r="A25" s="134"/>
      <c r="B25" s="134"/>
      <c r="C25" s="134"/>
      <c r="D25" s="134" t="s">
        <v>48</v>
      </c>
      <c r="E25" s="140"/>
      <c r="F25" s="137" t="s">
        <v>86</v>
      </c>
      <c r="G25" s="138"/>
      <c r="H25" s="139"/>
      <c r="I25" s="137" t="s">
        <v>43</v>
      </c>
      <c r="J25" s="138"/>
      <c r="K25" s="139"/>
      <c r="L25" s="65"/>
    </row>
    <row r="26" spans="1:12" ht="15.95" customHeight="1" x14ac:dyDescent="0.15">
      <c r="A26" s="134"/>
      <c r="B26" s="134"/>
      <c r="C26" s="134"/>
      <c r="D26" s="134"/>
      <c r="E26" s="141"/>
      <c r="F26" s="65">
        <v>2</v>
      </c>
      <c r="G26" s="65"/>
      <c r="H26" s="65">
        <v>3</v>
      </c>
      <c r="I26" s="65">
        <v>2</v>
      </c>
      <c r="J26" s="65"/>
      <c r="K26" s="65">
        <v>3</v>
      </c>
      <c r="L26" s="65"/>
    </row>
    <row r="27" spans="1:12" ht="15.95" customHeight="1" x14ac:dyDescent="0.15">
      <c r="A27" s="134"/>
      <c r="B27" s="134"/>
      <c r="C27" s="134" t="s">
        <v>87</v>
      </c>
      <c r="D27" s="134"/>
      <c r="E27" s="134"/>
      <c r="F27" s="65">
        <f t="shared" ref="F27:K27" si="0">F12+F14+F16+F18+F20+F22+F24+F26</f>
        <v>20</v>
      </c>
      <c r="G27" s="65">
        <f t="shared" si="0"/>
        <v>10</v>
      </c>
      <c r="H27" s="65">
        <f t="shared" si="0"/>
        <v>16</v>
      </c>
      <c r="I27" s="65">
        <f t="shared" si="0"/>
        <v>20</v>
      </c>
      <c r="J27" s="65">
        <f t="shared" si="0"/>
        <v>10</v>
      </c>
      <c r="K27" s="65">
        <f t="shared" si="0"/>
        <v>16</v>
      </c>
      <c r="L27" s="65"/>
    </row>
    <row r="28" spans="1:12" ht="15.95" customHeight="1" x14ac:dyDescent="0.15">
      <c r="A28" s="134"/>
      <c r="B28" s="134" t="s">
        <v>88</v>
      </c>
      <c r="C28" s="134"/>
      <c r="D28" s="134"/>
      <c r="E28" s="134"/>
      <c r="F28" s="65">
        <f t="shared" ref="F28:K28" si="1">F10+F27</f>
        <v>23</v>
      </c>
      <c r="G28" s="65">
        <f t="shared" si="1"/>
        <v>13</v>
      </c>
      <c r="H28" s="65">
        <f t="shared" si="1"/>
        <v>16</v>
      </c>
      <c r="I28" s="65">
        <f t="shared" si="1"/>
        <v>23</v>
      </c>
      <c r="J28" s="65">
        <f t="shared" si="1"/>
        <v>13</v>
      </c>
      <c r="K28" s="65">
        <f t="shared" si="1"/>
        <v>16</v>
      </c>
      <c r="L28" s="65"/>
    </row>
    <row r="29" spans="1:12" ht="15.95" customHeight="1" x14ac:dyDescent="0.15">
      <c r="A29" s="134"/>
      <c r="B29" s="134">
        <v>2</v>
      </c>
      <c r="C29" s="135" t="s">
        <v>44</v>
      </c>
      <c r="D29" s="134" t="s">
        <v>57</v>
      </c>
      <c r="E29" s="136"/>
      <c r="F29" s="134" t="s">
        <v>89</v>
      </c>
      <c r="G29" s="134"/>
      <c r="H29" s="134"/>
      <c r="I29" s="134" t="s">
        <v>65</v>
      </c>
      <c r="J29" s="134"/>
      <c r="K29" s="134"/>
      <c r="L29" s="65"/>
    </row>
    <row r="30" spans="1:12" ht="15.95" customHeight="1" x14ac:dyDescent="0.15">
      <c r="A30" s="134"/>
      <c r="B30" s="134"/>
      <c r="C30" s="134"/>
      <c r="D30" s="134"/>
      <c r="E30" s="136"/>
      <c r="F30" s="65">
        <v>1</v>
      </c>
      <c r="G30" s="65">
        <v>1</v>
      </c>
      <c r="H30" s="65"/>
      <c r="I30" s="65">
        <v>1</v>
      </c>
      <c r="J30" s="65">
        <v>1</v>
      </c>
      <c r="K30" s="65"/>
      <c r="L30" s="65"/>
    </row>
    <row r="31" spans="1:12" ht="15.95" customHeight="1" x14ac:dyDescent="0.15">
      <c r="A31" s="134"/>
      <c r="B31" s="134"/>
      <c r="C31" s="134"/>
      <c r="D31" s="134" t="s">
        <v>48</v>
      </c>
      <c r="E31" s="136"/>
      <c r="F31" s="137" t="s">
        <v>90</v>
      </c>
      <c r="G31" s="138"/>
      <c r="H31" s="139"/>
      <c r="I31" s="137" t="s">
        <v>90</v>
      </c>
      <c r="J31" s="138"/>
      <c r="K31" s="139"/>
      <c r="L31" s="65"/>
    </row>
    <row r="32" spans="1:12" ht="15.95" customHeight="1" x14ac:dyDescent="0.15">
      <c r="A32" s="134"/>
      <c r="B32" s="134"/>
      <c r="C32" s="134"/>
      <c r="D32" s="134"/>
      <c r="E32" s="136"/>
      <c r="F32" s="65">
        <v>2</v>
      </c>
      <c r="G32" s="65">
        <v>2</v>
      </c>
      <c r="H32" s="65"/>
      <c r="I32" s="65">
        <v>2</v>
      </c>
      <c r="J32" s="65">
        <v>2</v>
      </c>
      <c r="K32" s="65"/>
      <c r="L32" s="65"/>
    </row>
    <row r="33" spans="1:12" ht="15.95" customHeight="1" x14ac:dyDescent="0.15">
      <c r="A33" s="134"/>
      <c r="B33" s="134"/>
      <c r="C33" s="134" t="s">
        <v>78</v>
      </c>
      <c r="D33" s="134"/>
      <c r="E33" s="134"/>
      <c r="F33" s="65">
        <f t="shared" ref="F33:K33" si="2">F30+F32</f>
        <v>3</v>
      </c>
      <c r="G33" s="65">
        <f t="shared" si="2"/>
        <v>3</v>
      </c>
      <c r="H33" s="65">
        <f t="shared" si="2"/>
        <v>0</v>
      </c>
      <c r="I33" s="65">
        <f t="shared" si="2"/>
        <v>3</v>
      </c>
      <c r="J33" s="65">
        <f t="shared" si="2"/>
        <v>3</v>
      </c>
      <c r="K33" s="65">
        <f t="shared" si="2"/>
        <v>0</v>
      </c>
      <c r="L33" s="65"/>
    </row>
    <row r="34" spans="1:12" ht="15.95" customHeight="1" x14ac:dyDescent="0.15">
      <c r="A34" s="134"/>
      <c r="B34" s="134"/>
      <c r="C34" s="134"/>
      <c r="D34" s="134" t="s">
        <v>48</v>
      </c>
      <c r="E34" s="136"/>
      <c r="F34" s="134" t="s">
        <v>91</v>
      </c>
      <c r="G34" s="134"/>
      <c r="H34" s="134"/>
      <c r="I34" s="134" t="s">
        <v>91</v>
      </c>
      <c r="J34" s="134"/>
      <c r="K34" s="134"/>
      <c r="L34" s="65"/>
    </row>
    <row r="35" spans="1:12" ht="15.95" customHeight="1" x14ac:dyDescent="0.15">
      <c r="A35" s="134"/>
      <c r="B35" s="134"/>
      <c r="C35" s="134"/>
      <c r="D35" s="134"/>
      <c r="E35" s="136"/>
      <c r="F35" s="65">
        <v>3</v>
      </c>
      <c r="G35" s="65">
        <v>3</v>
      </c>
      <c r="H35" s="65"/>
      <c r="I35" s="65">
        <v>3</v>
      </c>
      <c r="J35" s="65">
        <v>3</v>
      </c>
      <c r="K35" s="65"/>
      <c r="L35" s="65"/>
    </row>
    <row r="36" spans="1:12" ht="15.95" customHeight="1" x14ac:dyDescent="0.15">
      <c r="A36" s="134"/>
      <c r="B36" s="134"/>
      <c r="C36" s="134"/>
      <c r="D36" s="134" t="s">
        <v>48</v>
      </c>
      <c r="E36" s="136"/>
      <c r="F36" s="134" t="s">
        <v>92</v>
      </c>
      <c r="G36" s="134"/>
      <c r="H36" s="134"/>
      <c r="I36" s="134" t="s">
        <v>92</v>
      </c>
      <c r="J36" s="134"/>
      <c r="K36" s="134"/>
      <c r="L36" s="65"/>
    </row>
    <row r="37" spans="1:12" ht="15.95" customHeight="1" x14ac:dyDescent="0.15">
      <c r="A37" s="134"/>
      <c r="B37" s="134"/>
      <c r="C37" s="134"/>
      <c r="D37" s="134"/>
      <c r="E37" s="136"/>
      <c r="F37" s="65">
        <v>3</v>
      </c>
      <c r="G37" s="65">
        <v>3</v>
      </c>
      <c r="H37" s="65"/>
      <c r="I37" s="65">
        <v>3</v>
      </c>
      <c r="J37" s="65">
        <v>3</v>
      </c>
      <c r="K37" s="65"/>
      <c r="L37" s="65"/>
    </row>
    <row r="38" spans="1:12" ht="15.95" customHeight="1" x14ac:dyDescent="0.15">
      <c r="A38" s="134"/>
      <c r="B38" s="134"/>
      <c r="C38" s="134"/>
      <c r="D38" s="134" t="s">
        <v>48</v>
      </c>
      <c r="E38" s="136"/>
      <c r="F38" s="134" t="s">
        <v>93</v>
      </c>
      <c r="G38" s="134"/>
      <c r="H38" s="134"/>
      <c r="I38" s="134" t="s">
        <v>93</v>
      </c>
      <c r="J38" s="134"/>
      <c r="K38" s="134"/>
      <c r="L38" s="65"/>
    </row>
    <row r="39" spans="1:12" ht="15.95" customHeight="1" x14ac:dyDescent="0.15">
      <c r="A39" s="134"/>
      <c r="B39" s="134"/>
      <c r="C39" s="134"/>
      <c r="D39" s="134"/>
      <c r="E39" s="136"/>
      <c r="F39" s="65">
        <v>3</v>
      </c>
      <c r="G39" s="65">
        <v>3</v>
      </c>
      <c r="H39" s="65"/>
      <c r="I39" s="65">
        <v>3</v>
      </c>
      <c r="J39" s="65">
        <v>3</v>
      </c>
      <c r="K39" s="65"/>
      <c r="L39" s="65"/>
    </row>
    <row r="40" spans="1:12" ht="15.95" customHeight="1" x14ac:dyDescent="0.15">
      <c r="A40" s="134"/>
      <c r="B40" s="134"/>
      <c r="C40" s="134"/>
      <c r="D40" s="134" t="s">
        <v>48</v>
      </c>
      <c r="E40" s="140"/>
      <c r="F40" s="137" t="s">
        <v>94</v>
      </c>
      <c r="G40" s="138"/>
      <c r="H40" s="139"/>
      <c r="I40" s="134" t="s">
        <v>175</v>
      </c>
      <c r="J40" s="134"/>
      <c r="K40" s="134"/>
      <c r="L40" s="65"/>
    </row>
    <row r="41" spans="1:12" ht="15.95" customHeight="1" x14ac:dyDescent="0.15">
      <c r="A41" s="134"/>
      <c r="B41" s="134"/>
      <c r="C41" s="134"/>
      <c r="D41" s="134"/>
      <c r="E41" s="141"/>
      <c r="F41" s="65">
        <v>3</v>
      </c>
      <c r="G41" s="65">
        <v>1</v>
      </c>
      <c r="H41" s="65">
        <v>3</v>
      </c>
      <c r="I41" s="65">
        <v>3</v>
      </c>
      <c r="J41" s="65">
        <v>1</v>
      </c>
      <c r="K41" s="65">
        <v>3</v>
      </c>
      <c r="L41" s="65"/>
    </row>
    <row r="42" spans="1:12" ht="15.95" customHeight="1" x14ac:dyDescent="0.15">
      <c r="A42" s="134"/>
      <c r="B42" s="134"/>
      <c r="C42" s="134"/>
      <c r="D42" s="134" t="s">
        <v>48</v>
      </c>
      <c r="E42" s="136"/>
      <c r="F42" s="134" t="s">
        <v>95</v>
      </c>
      <c r="G42" s="134"/>
      <c r="H42" s="134"/>
      <c r="I42" s="134" t="s">
        <v>35</v>
      </c>
      <c r="J42" s="134"/>
      <c r="K42" s="134"/>
      <c r="L42" s="65"/>
    </row>
    <row r="43" spans="1:12" ht="15.95" customHeight="1" x14ac:dyDescent="0.15">
      <c r="A43" s="134"/>
      <c r="B43" s="134"/>
      <c r="C43" s="134"/>
      <c r="D43" s="134"/>
      <c r="E43" s="136"/>
      <c r="F43" s="65">
        <v>2</v>
      </c>
      <c r="G43" s="65"/>
      <c r="H43" s="65">
        <v>4</v>
      </c>
      <c r="I43" s="65">
        <v>2</v>
      </c>
      <c r="J43" s="65"/>
      <c r="K43" s="65">
        <v>4</v>
      </c>
      <c r="L43" s="65"/>
    </row>
    <row r="44" spans="1:12" ht="15.95" customHeight="1" x14ac:dyDescent="0.15">
      <c r="A44" s="134"/>
      <c r="B44" s="134"/>
      <c r="C44" s="134"/>
      <c r="D44" s="134" t="s">
        <v>48</v>
      </c>
      <c r="E44" s="140"/>
      <c r="F44" s="137" t="s">
        <v>96</v>
      </c>
      <c r="G44" s="138"/>
      <c r="H44" s="139"/>
      <c r="I44" s="137" t="s">
        <v>96</v>
      </c>
      <c r="J44" s="138"/>
      <c r="K44" s="139"/>
      <c r="L44" s="65"/>
    </row>
    <row r="45" spans="1:12" ht="15.95" customHeight="1" x14ac:dyDescent="0.15">
      <c r="A45" s="134"/>
      <c r="B45" s="134"/>
      <c r="C45" s="134"/>
      <c r="D45" s="134"/>
      <c r="E45" s="141"/>
      <c r="F45" s="65">
        <v>2</v>
      </c>
      <c r="G45" s="65"/>
      <c r="H45" s="65">
        <v>3</v>
      </c>
      <c r="I45" s="65">
        <v>2</v>
      </c>
      <c r="J45" s="65"/>
      <c r="K45" s="65">
        <v>3</v>
      </c>
      <c r="L45" s="65"/>
    </row>
    <row r="46" spans="1:12" ht="15.95" customHeight="1" x14ac:dyDescent="0.15">
      <c r="A46" s="134"/>
      <c r="B46" s="134"/>
      <c r="C46" s="134"/>
      <c r="D46" s="134" t="s">
        <v>48</v>
      </c>
      <c r="E46" s="136"/>
      <c r="F46" s="134" t="s">
        <v>97</v>
      </c>
      <c r="G46" s="134"/>
      <c r="H46" s="134"/>
      <c r="I46" s="134" t="s">
        <v>97</v>
      </c>
      <c r="J46" s="134"/>
      <c r="K46" s="134"/>
      <c r="L46" s="65"/>
    </row>
    <row r="47" spans="1:12" ht="15.95" customHeight="1" x14ac:dyDescent="0.15">
      <c r="A47" s="134"/>
      <c r="B47" s="134"/>
      <c r="C47" s="134"/>
      <c r="D47" s="134"/>
      <c r="E47" s="136"/>
      <c r="F47" s="65">
        <v>2</v>
      </c>
      <c r="G47" s="65"/>
      <c r="H47" s="65">
        <v>3</v>
      </c>
      <c r="I47" s="65">
        <v>2</v>
      </c>
      <c r="J47" s="65"/>
      <c r="K47" s="65">
        <v>3</v>
      </c>
      <c r="L47" s="65"/>
    </row>
    <row r="48" spans="1:12" ht="15.95" customHeight="1" x14ac:dyDescent="0.15">
      <c r="A48" s="134"/>
      <c r="B48" s="134"/>
      <c r="C48" s="134" t="s">
        <v>87</v>
      </c>
      <c r="D48" s="134"/>
      <c r="E48" s="134"/>
      <c r="F48" s="65">
        <f t="shared" ref="F48:K48" si="3">F35+F37+F39+F41+F43+F45+F47</f>
        <v>18</v>
      </c>
      <c r="G48" s="65">
        <f t="shared" si="3"/>
        <v>10</v>
      </c>
      <c r="H48" s="65">
        <f t="shared" si="3"/>
        <v>13</v>
      </c>
      <c r="I48" s="65">
        <f t="shared" si="3"/>
        <v>18</v>
      </c>
      <c r="J48" s="65">
        <f t="shared" si="3"/>
        <v>10</v>
      </c>
      <c r="K48" s="65">
        <f t="shared" si="3"/>
        <v>13</v>
      </c>
      <c r="L48" s="65"/>
    </row>
    <row r="49" spans="1:12" ht="15.95" customHeight="1" x14ac:dyDescent="0.15">
      <c r="A49" s="134"/>
      <c r="B49" s="134" t="s">
        <v>88</v>
      </c>
      <c r="C49" s="134"/>
      <c r="D49" s="134"/>
      <c r="E49" s="134"/>
      <c r="F49" s="65">
        <f t="shared" ref="F49:K49" si="4">F33+F48</f>
        <v>21</v>
      </c>
      <c r="G49" s="65">
        <f t="shared" si="4"/>
        <v>13</v>
      </c>
      <c r="H49" s="65">
        <f t="shared" si="4"/>
        <v>13</v>
      </c>
      <c r="I49" s="65">
        <f t="shared" si="4"/>
        <v>21</v>
      </c>
      <c r="J49" s="65">
        <f t="shared" si="4"/>
        <v>13</v>
      </c>
      <c r="K49" s="65">
        <f t="shared" si="4"/>
        <v>13</v>
      </c>
      <c r="L49" s="65"/>
    </row>
    <row r="50" spans="1:12" ht="30" customHeight="1" x14ac:dyDescent="0.15">
      <c r="A50" s="142">
        <v>2</v>
      </c>
      <c r="B50" s="134">
        <v>1</v>
      </c>
      <c r="C50" s="135" t="s">
        <v>44</v>
      </c>
      <c r="D50" s="134" t="s">
        <v>48</v>
      </c>
      <c r="E50" s="136"/>
      <c r="F50" s="134" t="s">
        <v>32</v>
      </c>
      <c r="G50" s="134"/>
      <c r="H50" s="134"/>
      <c r="I50" s="134" t="s">
        <v>32</v>
      </c>
      <c r="J50" s="134"/>
      <c r="K50" s="134"/>
      <c r="L50" s="65"/>
    </row>
    <row r="51" spans="1:12" ht="30" customHeight="1" x14ac:dyDescent="0.15">
      <c r="A51" s="143"/>
      <c r="B51" s="134"/>
      <c r="C51" s="134"/>
      <c r="D51" s="134"/>
      <c r="E51" s="136"/>
      <c r="F51" s="51">
        <v>2</v>
      </c>
      <c r="G51" s="51">
        <v>2</v>
      </c>
      <c r="H51" s="51"/>
      <c r="I51" s="51">
        <v>2</v>
      </c>
      <c r="J51" s="51">
        <v>2</v>
      </c>
      <c r="K51" s="51"/>
      <c r="L51" s="65"/>
    </row>
    <row r="52" spans="1:12" ht="15.95" customHeight="1" x14ac:dyDescent="0.15">
      <c r="A52" s="143"/>
      <c r="B52" s="134"/>
      <c r="C52" s="134" t="s">
        <v>78</v>
      </c>
      <c r="D52" s="134"/>
      <c r="E52" s="134"/>
      <c r="F52" s="65">
        <f t="shared" ref="F52:K52" si="5">F51</f>
        <v>2</v>
      </c>
      <c r="G52" s="65">
        <f t="shared" si="5"/>
        <v>2</v>
      </c>
      <c r="H52" s="65">
        <f t="shared" si="5"/>
        <v>0</v>
      </c>
      <c r="I52" s="65">
        <f t="shared" si="5"/>
        <v>2</v>
      </c>
      <c r="J52" s="65">
        <f t="shared" si="5"/>
        <v>2</v>
      </c>
      <c r="K52" s="65">
        <f t="shared" si="5"/>
        <v>0</v>
      </c>
      <c r="L52" s="65"/>
    </row>
    <row r="53" spans="1:12" ht="15.95" customHeight="1" x14ac:dyDescent="0.15">
      <c r="A53" s="143"/>
      <c r="B53" s="134"/>
      <c r="C53" s="134" t="s">
        <v>49</v>
      </c>
      <c r="D53" s="134" t="s">
        <v>57</v>
      </c>
      <c r="E53" s="136"/>
      <c r="F53" s="137" t="s">
        <v>99</v>
      </c>
      <c r="G53" s="138"/>
      <c r="H53" s="139"/>
      <c r="I53" s="137" t="s">
        <v>176</v>
      </c>
      <c r="J53" s="138"/>
      <c r="K53" s="139"/>
      <c r="L53" s="65"/>
    </row>
    <row r="54" spans="1:12" ht="15.95" customHeight="1" x14ac:dyDescent="0.15">
      <c r="A54" s="143"/>
      <c r="B54" s="134"/>
      <c r="C54" s="134"/>
      <c r="D54" s="134"/>
      <c r="E54" s="136"/>
      <c r="F54" s="65">
        <v>1</v>
      </c>
      <c r="G54" s="65">
        <v>1</v>
      </c>
      <c r="H54" s="65"/>
      <c r="I54" s="65">
        <v>1</v>
      </c>
      <c r="J54" s="65">
        <v>1</v>
      </c>
      <c r="K54" s="65"/>
      <c r="L54" s="65"/>
    </row>
    <row r="55" spans="1:12" ht="15.95" customHeight="1" x14ac:dyDescent="0.15">
      <c r="A55" s="143"/>
      <c r="B55" s="134"/>
      <c r="C55" s="134"/>
      <c r="D55" s="134" t="s">
        <v>48</v>
      </c>
      <c r="E55" s="136"/>
      <c r="F55" s="134" t="s">
        <v>31</v>
      </c>
      <c r="G55" s="134"/>
      <c r="H55" s="134"/>
      <c r="I55" s="134" t="s">
        <v>31</v>
      </c>
      <c r="J55" s="134"/>
      <c r="K55" s="134"/>
      <c r="L55" s="65"/>
    </row>
    <row r="56" spans="1:12" ht="15.95" customHeight="1" x14ac:dyDescent="0.15">
      <c r="A56" s="143"/>
      <c r="B56" s="134"/>
      <c r="C56" s="134"/>
      <c r="D56" s="134"/>
      <c r="E56" s="136"/>
      <c r="F56" s="65">
        <v>3</v>
      </c>
      <c r="G56" s="65">
        <v>3</v>
      </c>
      <c r="H56" s="65">
        <v>0</v>
      </c>
      <c r="I56" s="65">
        <v>3</v>
      </c>
      <c r="J56" s="65">
        <v>3</v>
      </c>
      <c r="K56" s="65">
        <v>0</v>
      </c>
      <c r="L56" s="65"/>
    </row>
    <row r="57" spans="1:12" ht="15.95" customHeight="1" x14ac:dyDescent="0.15">
      <c r="A57" s="143"/>
      <c r="B57" s="134"/>
      <c r="C57" s="134"/>
      <c r="D57" s="134" t="s">
        <v>48</v>
      </c>
      <c r="E57" s="136"/>
      <c r="F57" s="134" t="s">
        <v>100</v>
      </c>
      <c r="G57" s="134"/>
      <c r="H57" s="134"/>
      <c r="I57" s="134" t="s">
        <v>100</v>
      </c>
      <c r="J57" s="134"/>
      <c r="K57" s="134"/>
      <c r="L57" s="65"/>
    </row>
    <row r="58" spans="1:12" ht="15.95" customHeight="1" x14ac:dyDescent="0.15">
      <c r="A58" s="143"/>
      <c r="B58" s="134"/>
      <c r="C58" s="134"/>
      <c r="D58" s="134"/>
      <c r="E58" s="136"/>
      <c r="F58" s="65">
        <v>2</v>
      </c>
      <c r="G58" s="65"/>
      <c r="H58" s="65">
        <v>3</v>
      </c>
      <c r="I58" s="65">
        <v>2</v>
      </c>
      <c r="J58" s="65"/>
      <c r="K58" s="65">
        <v>3</v>
      </c>
      <c r="L58" s="65"/>
    </row>
    <row r="59" spans="1:12" ht="15.95" customHeight="1" x14ac:dyDescent="0.15">
      <c r="A59" s="143"/>
      <c r="B59" s="134"/>
      <c r="C59" s="134"/>
      <c r="D59" s="134" t="s">
        <v>48</v>
      </c>
      <c r="E59" s="136"/>
      <c r="F59" s="134" t="s">
        <v>101</v>
      </c>
      <c r="G59" s="134"/>
      <c r="H59" s="134"/>
      <c r="I59" s="134" t="s">
        <v>101</v>
      </c>
      <c r="J59" s="134"/>
      <c r="K59" s="134"/>
      <c r="L59" s="65"/>
    </row>
    <row r="60" spans="1:12" ht="15.95" customHeight="1" x14ac:dyDescent="0.15">
      <c r="A60" s="143"/>
      <c r="B60" s="134"/>
      <c r="C60" s="134"/>
      <c r="D60" s="134"/>
      <c r="E60" s="136"/>
      <c r="F60" s="65">
        <v>2</v>
      </c>
      <c r="G60" s="65"/>
      <c r="H60" s="65">
        <v>3</v>
      </c>
      <c r="I60" s="65">
        <v>2</v>
      </c>
      <c r="J60" s="65"/>
      <c r="K60" s="65">
        <v>3</v>
      </c>
      <c r="L60" s="65"/>
    </row>
    <row r="61" spans="1:12" ht="15.95" customHeight="1" x14ac:dyDescent="0.15">
      <c r="A61" s="143"/>
      <c r="B61" s="134"/>
      <c r="C61" s="134"/>
      <c r="D61" s="134" t="s">
        <v>48</v>
      </c>
      <c r="E61" s="136"/>
      <c r="F61" s="134" t="s">
        <v>102</v>
      </c>
      <c r="G61" s="134"/>
      <c r="H61" s="134"/>
      <c r="I61" s="134" t="s">
        <v>102</v>
      </c>
      <c r="J61" s="134"/>
      <c r="K61" s="134"/>
      <c r="L61" s="65"/>
    </row>
    <row r="62" spans="1:12" ht="15.95" customHeight="1" x14ac:dyDescent="0.15">
      <c r="A62" s="143"/>
      <c r="B62" s="134"/>
      <c r="C62" s="134"/>
      <c r="D62" s="134"/>
      <c r="E62" s="136"/>
      <c r="F62" s="65">
        <v>3</v>
      </c>
      <c r="G62" s="65">
        <v>3</v>
      </c>
      <c r="H62" s="65">
        <v>0</v>
      </c>
      <c r="I62" s="65">
        <v>3</v>
      </c>
      <c r="J62" s="65">
        <v>3</v>
      </c>
      <c r="K62" s="65">
        <v>0</v>
      </c>
      <c r="L62" s="65"/>
    </row>
    <row r="63" spans="1:12" ht="15.95" customHeight="1" x14ac:dyDescent="0.15">
      <c r="A63" s="143"/>
      <c r="B63" s="134"/>
      <c r="C63" s="134"/>
      <c r="D63" s="134" t="s">
        <v>48</v>
      </c>
      <c r="E63" s="140"/>
      <c r="F63" s="137" t="s">
        <v>103</v>
      </c>
      <c r="G63" s="138"/>
      <c r="H63" s="139"/>
      <c r="I63" s="137" t="s">
        <v>103</v>
      </c>
      <c r="J63" s="138"/>
      <c r="K63" s="139"/>
      <c r="L63" s="65"/>
    </row>
    <row r="64" spans="1:12" ht="15.95" customHeight="1" x14ac:dyDescent="0.15">
      <c r="A64" s="143"/>
      <c r="B64" s="134"/>
      <c r="C64" s="134"/>
      <c r="D64" s="134"/>
      <c r="E64" s="141"/>
      <c r="F64" s="65">
        <v>2</v>
      </c>
      <c r="G64" s="65">
        <v>2</v>
      </c>
      <c r="H64" s="65">
        <v>0</v>
      </c>
      <c r="I64" s="65">
        <v>2</v>
      </c>
      <c r="J64" s="65">
        <v>2</v>
      </c>
      <c r="K64" s="65">
        <v>0</v>
      </c>
      <c r="L64" s="65"/>
    </row>
    <row r="65" spans="1:12" ht="15.95" customHeight="1" x14ac:dyDescent="0.15">
      <c r="A65" s="143"/>
      <c r="B65" s="134"/>
      <c r="C65" s="134"/>
      <c r="D65" s="134" t="s">
        <v>48</v>
      </c>
      <c r="E65" s="136"/>
      <c r="F65" s="134" t="s">
        <v>104</v>
      </c>
      <c r="G65" s="134"/>
      <c r="H65" s="134"/>
      <c r="I65" s="134" t="s">
        <v>104</v>
      </c>
      <c r="J65" s="134"/>
      <c r="K65" s="134"/>
      <c r="L65" s="65"/>
    </row>
    <row r="66" spans="1:12" ht="15.95" customHeight="1" x14ac:dyDescent="0.15">
      <c r="A66" s="143"/>
      <c r="B66" s="134"/>
      <c r="C66" s="134"/>
      <c r="D66" s="134"/>
      <c r="E66" s="136"/>
      <c r="F66" s="65">
        <v>2</v>
      </c>
      <c r="G66" s="65"/>
      <c r="H66" s="65">
        <v>3</v>
      </c>
      <c r="I66" s="65">
        <v>2</v>
      </c>
      <c r="J66" s="65"/>
      <c r="K66" s="65">
        <v>3</v>
      </c>
      <c r="L66" s="65"/>
    </row>
    <row r="67" spans="1:12" ht="15.95" customHeight="1" x14ac:dyDescent="0.15">
      <c r="A67" s="143"/>
      <c r="B67" s="134"/>
      <c r="C67" s="134"/>
      <c r="D67" s="134" t="s">
        <v>48</v>
      </c>
      <c r="E67" s="140"/>
      <c r="F67" s="137" t="s">
        <v>105</v>
      </c>
      <c r="G67" s="138"/>
      <c r="H67" s="139"/>
      <c r="I67" s="137" t="s">
        <v>105</v>
      </c>
      <c r="J67" s="138"/>
      <c r="K67" s="139"/>
      <c r="L67" s="65"/>
    </row>
    <row r="68" spans="1:12" ht="15.95" customHeight="1" x14ac:dyDescent="0.15">
      <c r="A68" s="143"/>
      <c r="B68" s="134"/>
      <c r="C68" s="134"/>
      <c r="D68" s="134"/>
      <c r="E68" s="141"/>
      <c r="F68" s="65">
        <v>2</v>
      </c>
      <c r="G68" s="65"/>
      <c r="H68" s="65">
        <v>3</v>
      </c>
      <c r="I68" s="65">
        <v>2</v>
      </c>
      <c r="J68" s="65"/>
      <c r="K68" s="65">
        <v>3</v>
      </c>
      <c r="L68" s="65"/>
    </row>
    <row r="69" spans="1:12" ht="15.95" customHeight="1" x14ac:dyDescent="0.15">
      <c r="A69" s="143"/>
      <c r="B69" s="134"/>
      <c r="C69" s="134"/>
      <c r="D69" s="134" t="s">
        <v>48</v>
      </c>
      <c r="E69" s="140"/>
      <c r="F69" s="137" t="s">
        <v>106</v>
      </c>
      <c r="G69" s="138"/>
      <c r="H69" s="139"/>
      <c r="I69" s="137" t="s">
        <v>177</v>
      </c>
      <c r="J69" s="138"/>
      <c r="K69" s="139"/>
      <c r="L69" s="65"/>
    </row>
    <row r="70" spans="1:12" ht="15.95" customHeight="1" x14ac:dyDescent="0.15">
      <c r="A70" s="143"/>
      <c r="B70" s="134"/>
      <c r="C70" s="134"/>
      <c r="D70" s="134"/>
      <c r="E70" s="141"/>
      <c r="F70" s="65">
        <v>2</v>
      </c>
      <c r="G70" s="65"/>
      <c r="H70" s="65">
        <v>4</v>
      </c>
      <c r="I70" s="65">
        <v>2</v>
      </c>
      <c r="J70" s="65"/>
      <c r="K70" s="65">
        <v>4</v>
      </c>
      <c r="L70" s="65"/>
    </row>
    <row r="71" spans="1:12" ht="15.95" customHeight="1" x14ac:dyDescent="0.15">
      <c r="A71" s="143"/>
      <c r="B71" s="134"/>
      <c r="C71" s="134"/>
      <c r="D71" s="134" t="s">
        <v>48</v>
      </c>
      <c r="E71" s="140"/>
      <c r="F71" s="137" t="s">
        <v>107</v>
      </c>
      <c r="G71" s="138"/>
      <c r="H71" s="139"/>
      <c r="I71" s="137" t="s">
        <v>108</v>
      </c>
      <c r="J71" s="138"/>
      <c r="K71" s="139"/>
      <c r="L71" s="65"/>
    </row>
    <row r="72" spans="1:12" ht="15.95" customHeight="1" x14ac:dyDescent="0.15">
      <c r="A72" s="143"/>
      <c r="B72" s="134"/>
      <c r="C72" s="134"/>
      <c r="D72" s="134"/>
      <c r="E72" s="141"/>
      <c r="F72" s="65">
        <v>2</v>
      </c>
      <c r="G72" s="65"/>
      <c r="H72" s="65">
        <v>3</v>
      </c>
      <c r="I72" s="65">
        <v>3</v>
      </c>
      <c r="J72" s="65"/>
      <c r="K72" s="65">
        <v>3</v>
      </c>
      <c r="L72" s="65"/>
    </row>
    <row r="73" spans="1:12" ht="15.95" customHeight="1" x14ac:dyDescent="0.15">
      <c r="A73" s="143"/>
      <c r="B73" s="134"/>
      <c r="C73" s="134" t="s">
        <v>87</v>
      </c>
      <c r="D73" s="134"/>
      <c r="E73" s="134"/>
      <c r="F73" s="65">
        <f>SUM(F72+F70+F68+F66+F64+F62+F60+F58+F56+F54)</f>
        <v>21</v>
      </c>
      <c r="G73" s="65">
        <f>SUM(G72+G70+G68+G66+G64+G62+G60+G58+G56+G54)</f>
        <v>9</v>
      </c>
      <c r="H73" s="65">
        <f>H54+H56+H58+H60+H62+H64+H66+H68+H70+H72</f>
        <v>19</v>
      </c>
      <c r="I73" s="65">
        <f>SUM(I72+I70+I68+I66+I64+I62+I60+I58+I56+I54)</f>
        <v>22</v>
      </c>
      <c r="J73" s="65">
        <f>SUM(J72+J70+J68+J66+J64+J62+J60+J58+J56+J54)</f>
        <v>9</v>
      </c>
      <c r="K73" s="65">
        <f>K54+K56+K58+K60+K62+K64+K66+K68+K70+K72</f>
        <v>19</v>
      </c>
      <c r="L73" s="65"/>
    </row>
    <row r="74" spans="1:12" ht="15.95" customHeight="1" x14ac:dyDescent="0.15">
      <c r="A74" s="143"/>
      <c r="B74" s="134" t="s">
        <v>88</v>
      </c>
      <c r="C74" s="134"/>
      <c r="D74" s="134"/>
      <c r="E74" s="134"/>
      <c r="F74" s="65">
        <f t="shared" ref="F74:K74" si="6">F52+F73</f>
        <v>23</v>
      </c>
      <c r="G74" s="65">
        <f t="shared" si="6"/>
        <v>11</v>
      </c>
      <c r="H74" s="65">
        <f t="shared" si="6"/>
        <v>19</v>
      </c>
      <c r="I74" s="65">
        <f t="shared" si="6"/>
        <v>24</v>
      </c>
      <c r="J74" s="65">
        <f t="shared" si="6"/>
        <v>11</v>
      </c>
      <c r="K74" s="65">
        <f t="shared" si="6"/>
        <v>19</v>
      </c>
      <c r="L74" s="65"/>
    </row>
    <row r="75" spans="1:12" ht="30" customHeight="1" x14ac:dyDescent="0.15">
      <c r="A75" s="143"/>
      <c r="B75" s="142">
        <v>2</v>
      </c>
      <c r="C75" s="135" t="s">
        <v>44</v>
      </c>
      <c r="D75" s="134" t="s">
        <v>48</v>
      </c>
      <c r="E75" s="134"/>
      <c r="F75" s="134"/>
      <c r="G75" s="134"/>
      <c r="H75" s="134"/>
      <c r="I75" s="134" t="s">
        <v>62</v>
      </c>
      <c r="J75" s="134"/>
      <c r="K75" s="134"/>
      <c r="L75" s="65"/>
    </row>
    <row r="76" spans="1:12" ht="30" customHeight="1" x14ac:dyDescent="0.15">
      <c r="A76" s="143"/>
      <c r="B76" s="143"/>
      <c r="C76" s="134"/>
      <c r="D76" s="134"/>
      <c r="E76" s="134"/>
      <c r="F76" s="65"/>
      <c r="G76" s="65"/>
      <c r="H76" s="65"/>
      <c r="I76" s="65">
        <v>2</v>
      </c>
      <c r="J76" s="65">
        <v>2</v>
      </c>
      <c r="K76" s="65"/>
      <c r="L76" s="65"/>
    </row>
    <row r="77" spans="1:12" ht="15.95" customHeight="1" x14ac:dyDescent="0.15">
      <c r="A77" s="143"/>
      <c r="B77" s="143"/>
      <c r="C77" s="134" t="s">
        <v>78</v>
      </c>
      <c r="D77" s="134"/>
      <c r="E77" s="134"/>
      <c r="F77" s="65">
        <f t="shared" ref="F77:K77" si="7">F76</f>
        <v>0</v>
      </c>
      <c r="G77" s="65">
        <f t="shared" si="7"/>
        <v>0</v>
      </c>
      <c r="H77" s="65">
        <f t="shared" si="7"/>
        <v>0</v>
      </c>
      <c r="I77" s="65">
        <f t="shared" si="7"/>
        <v>2</v>
      </c>
      <c r="J77" s="65">
        <f t="shared" si="7"/>
        <v>2</v>
      </c>
      <c r="K77" s="65">
        <f t="shared" si="7"/>
        <v>0</v>
      </c>
      <c r="L77" s="65"/>
    </row>
    <row r="78" spans="1:12" ht="15.75" customHeight="1" x14ac:dyDescent="0.15">
      <c r="A78" s="143"/>
      <c r="B78" s="143"/>
      <c r="C78" s="134" t="s">
        <v>49</v>
      </c>
      <c r="D78" s="134" t="s">
        <v>48</v>
      </c>
      <c r="E78" s="136"/>
      <c r="F78" s="134" t="s">
        <v>30</v>
      </c>
      <c r="G78" s="134"/>
      <c r="H78" s="134"/>
      <c r="I78" s="134" t="s">
        <v>30</v>
      </c>
      <c r="J78" s="134"/>
      <c r="K78" s="134"/>
      <c r="L78" s="65"/>
    </row>
    <row r="79" spans="1:12" ht="15.95" customHeight="1" x14ac:dyDescent="0.15">
      <c r="A79" s="143"/>
      <c r="B79" s="143"/>
      <c r="C79" s="134"/>
      <c r="D79" s="134"/>
      <c r="E79" s="136"/>
      <c r="F79" s="51">
        <v>3</v>
      </c>
      <c r="G79" s="51">
        <v>3</v>
      </c>
      <c r="H79" s="51"/>
      <c r="I79" s="51">
        <v>3</v>
      </c>
      <c r="J79" s="51">
        <v>3</v>
      </c>
      <c r="K79" s="51"/>
      <c r="L79" s="65"/>
    </row>
    <row r="80" spans="1:12" ht="15.95" customHeight="1" x14ac:dyDescent="0.15">
      <c r="A80" s="143"/>
      <c r="B80" s="143"/>
      <c r="C80" s="134"/>
      <c r="D80" s="134" t="s">
        <v>48</v>
      </c>
      <c r="E80" s="136"/>
      <c r="F80" s="134" t="s">
        <v>109</v>
      </c>
      <c r="G80" s="134"/>
      <c r="H80" s="134"/>
      <c r="I80" s="134" t="s">
        <v>109</v>
      </c>
      <c r="J80" s="134"/>
      <c r="K80" s="134"/>
      <c r="L80" s="65"/>
    </row>
    <row r="81" spans="1:12" ht="15.95" customHeight="1" x14ac:dyDescent="0.15">
      <c r="A81" s="143"/>
      <c r="B81" s="143"/>
      <c r="C81" s="134"/>
      <c r="D81" s="134"/>
      <c r="E81" s="136"/>
      <c r="F81" s="51">
        <v>2</v>
      </c>
      <c r="G81" s="51"/>
      <c r="H81" s="51">
        <v>3</v>
      </c>
      <c r="I81" s="51">
        <v>2</v>
      </c>
      <c r="J81" s="51"/>
      <c r="K81" s="51">
        <v>3</v>
      </c>
      <c r="L81" s="65"/>
    </row>
    <row r="82" spans="1:12" ht="15.95" customHeight="1" x14ac:dyDescent="0.15">
      <c r="A82" s="143"/>
      <c r="B82" s="143"/>
      <c r="C82" s="134"/>
      <c r="D82" s="134" t="s">
        <v>48</v>
      </c>
      <c r="E82" s="140"/>
      <c r="F82" s="137" t="s">
        <v>110</v>
      </c>
      <c r="G82" s="138"/>
      <c r="H82" s="139"/>
      <c r="I82" s="137" t="s">
        <v>36</v>
      </c>
      <c r="J82" s="138"/>
      <c r="K82" s="139"/>
      <c r="L82" s="65"/>
    </row>
    <row r="83" spans="1:12" ht="15.95" customHeight="1" x14ac:dyDescent="0.15">
      <c r="A83" s="143"/>
      <c r="B83" s="143"/>
      <c r="C83" s="134"/>
      <c r="D83" s="134"/>
      <c r="E83" s="141"/>
      <c r="F83" s="51">
        <v>2</v>
      </c>
      <c r="G83" s="51"/>
      <c r="H83" s="51">
        <v>3</v>
      </c>
      <c r="I83" s="51">
        <v>2</v>
      </c>
      <c r="J83" s="51"/>
      <c r="K83" s="51">
        <v>3</v>
      </c>
      <c r="L83" s="65"/>
    </row>
    <row r="84" spans="1:12" ht="15.95" customHeight="1" x14ac:dyDescent="0.15">
      <c r="A84" s="143"/>
      <c r="B84" s="143"/>
      <c r="C84" s="134"/>
      <c r="D84" s="134" t="s">
        <v>48</v>
      </c>
      <c r="E84" s="136"/>
      <c r="F84" s="134" t="s">
        <v>111</v>
      </c>
      <c r="G84" s="134"/>
      <c r="H84" s="134"/>
      <c r="I84" s="134" t="s">
        <v>111</v>
      </c>
      <c r="J84" s="134"/>
      <c r="K84" s="134"/>
      <c r="L84" s="65"/>
    </row>
    <row r="85" spans="1:12" ht="15.95" customHeight="1" x14ac:dyDescent="0.15">
      <c r="A85" s="143"/>
      <c r="B85" s="143"/>
      <c r="C85" s="134"/>
      <c r="D85" s="134"/>
      <c r="E85" s="136"/>
      <c r="F85" s="51">
        <v>2</v>
      </c>
      <c r="G85" s="51"/>
      <c r="H85" s="51">
        <v>3</v>
      </c>
      <c r="I85" s="51">
        <v>2</v>
      </c>
      <c r="J85" s="51"/>
      <c r="K85" s="51">
        <v>3</v>
      </c>
      <c r="L85" s="65"/>
    </row>
    <row r="86" spans="1:12" ht="15.95" customHeight="1" x14ac:dyDescent="0.15">
      <c r="A86" s="143"/>
      <c r="B86" s="143"/>
      <c r="C86" s="134"/>
      <c r="D86" s="134" t="s">
        <v>57</v>
      </c>
      <c r="E86" s="136"/>
      <c r="F86" s="134" t="s">
        <v>112</v>
      </c>
      <c r="G86" s="134"/>
      <c r="H86" s="134"/>
      <c r="I86" s="134" t="s">
        <v>112</v>
      </c>
      <c r="J86" s="134"/>
      <c r="K86" s="134"/>
      <c r="L86" s="65"/>
    </row>
    <row r="87" spans="1:12" ht="15.95" customHeight="1" x14ac:dyDescent="0.15">
      <c r="A87" s="143"/>
      <c r="B87" s="143"/>
      <c r="C87" s="134"/>
      <c r="D87" s="134"/>
      <c r="E87" s="136"/>
      <c r="F87" s="51">
        <v>3</v>
      </c>
      <c r="G87" s="51"/>
      <c r="H87" s="51"/>
      <c r="I87" s="51">
        <v>3</v>
      </c>
      <c r="J87" s="51"/>
      <c r="K87" s="51"/>
      <c r="L87" s="65"/>
    </row>
    <row r="88" spans="1:12" ht="15.95" customHeight="1" x14ac:dyDescent="0.15">
      <c r="A88" s="143"/>
      <c r="B88" s="143"/>
      <c r="C88" s="134"/>
      <c r="D88" s="134" t="s">
        <v>48</v>
      </c>
      <c r="E88" s="136"/>
      <c r="F88" s="134" t="s">
        <v>113</v>
      </c>
      <c r="G88" s="134"/>
      <c r="H88" s="134"/>
      <c r="I88" s="134" t="s">
        <v>178</v>
      </c>
      <c r="J88" s="134"/>
      <c r="K88" s="134"/>
      <c r="L88" s="65"/>
    </row>
    <row r="89" spans="1:12" ht="15.95" customHeight="1" x14ac:dyDescent="0.15">
      <c r="A89" s="143"/>
      <c r="B89" s="143"/>
      <c r="C89" s="134"/>
      <c r="D89" s="134"/>
      <c r="E89" s="136"/>
      <c r="F89" s="51">
        <v>2</v>
      </c>
      <c r="G89" s="51" t="s">
        <v>12</v>
      </c>
      <c r="H89" s="51">
        <v>4</v>
      </c>
      <c r="I89" s="51">
        <v>2</v>
      </c>
      <c r="J89" s="51" t="s">
        <v>12</v>
      </c>
      <c r="K89" s="51">
        <v>4</v>
      </c>
      <c r="L89" s="65"/>
    </row>
    <row r="90" spans="1:12" ht="15.95" customHeight="1" x14ac:dyDescent="0.15">
      <c r="A90" s="143"/>
      <c r="B90" s="143"/>
      <c r="C90" s="134"/>
      <c r="D90" s="134" t="s">
        <v>48</v>
      </c>
      <c r="E90" s="136"/>
      <c r="F90" s="134" t="s">
        <v>114</v>
      </c>
      <c r="G90" s="134"/>
      <c r="H90" s="134"/>
      <c r="I90" s="134" t="s">
        <v>114</v>
      </c>
      <c r="J90" s="134"/>
      <c r="K90" s="134"/>
      <c r="L90" s="65"/>
    </row>
    <row r="91" spans="1:12" ht="15.95" customHeight="1" x14ac:dyDescent="0.15">
      <c r="A91" s="143"/>
      <c r="B91" s="143"/>
      <c r="C91" s="134"/>
      <c r="D91" s="134"/>
      <c r="E91" s="136"/>
      <c r="F91" s="51">
        <v>3</v>
      </c>
      <c r="G91" s="51">
        <v>3</v>
      </c>
      <c r="H91" s="51"/>
      <c r="I91" s="51">
        <v>3</v>
      </c>
      <c r="J91" s="51">
        <v>3</v>
      </c>
      <c r="K91" s="51"/>
      <c r="L91" s="65"/>
    </row>
    <row r="92" spans="1:12" ht="15.95" customHeight="1" x14ac:dyDescent="0.15">
      <c r="A92" s="143"/>
      <c r="B92" s="143"/>
      <c r="C92" s="134"/>
      <c r="D92" s="134" t="s">
        <v>48</v>
      </c>
      <c r="E92" s="140"/>
      <c r="F92" s="144" t="s">
        <v>115</v>
      </c>
      <c r="G92" s="144"/>
      <c r="H92" s="144"/>
      <c r="I92" s="144" t="s">
        <v>115</v>
      </c>
      <c r="J92" s="144"/>
      <c r="K92" s="144"/>
      <c r="L92" s="65"/>
    </row>
    <row r="93" spans="1:12" ht="15.95" customHeight="1" x14ac:dyDescent="0.15">
      <c r="A93" s="143"/>
      <c r="B93" s="143"/>
      <c r="C93" s="134"/>
      <c r="D93" s="134"/>
      <c r="E93" s="145"/>
      <c r="F93" s="51">
        <v>2</v>
      </c>
      <c r="G93" s="51">
        <v>2</v>
      </c>
      <c r="H93" s="51"/>
      <c r="I93" s="51">
        <v>2</v>
      </c>
      <c r="J93" s="51">
        <v>2</v>
      </c>
      <c r="K93" s="51"/>
      <c r="L93" s="64"/>
    </row>
    <row r="94" spans="1:12" ht="15.95" customHeight="1" x14ac:dyDescent="0.15">
      <c r="A94" s="143"/>
      <c r="B94" s="143"/>
      <c r="C94" s="134"/>
      <c r="D94" s="134" t="s">
        <v>57</v>
      </c>
      <c r="E94" s="136"/>
      <c r="F94" s="137" t="s">
        <v>116</v>
      </c>
      <c r="G94" s="138"/>
      <c r="H94" s="139"/>
      <c r="I94" s="137" t="s">
        <v>179</v>
      </c>
      <c r="J94" s="138"/>
      <c r="K94" s="139"/>
      <c r="L94" s="65"/>
    </row>
    <row r="95" spans="1:12" ht="15.95" customHeight="1" x14ac:dyDescent="0.15">
      <c r="A95" s="143"/>
      <c r="B95" s="143"/>
      <c r="C95" s="134"/>
      <c r="D95" s="134"/>
      <c r="E95" s="136"/>
      <c r="F95" s="65">
        <v>1</v>
      </c>
      <c r="G95" s="65">
        <v>1</v>
      </c>
      <c r="H95" s="65"/>
      <c r="I95" s="65">
        <v>1</v>
      </c>
      <c r="J95" s="65">
        <v>1</v>
      </c>
      <c r="K95" s="65"/>
      <c r="L95" s="64"/>
    </row>
    <row r="96" spans="1:12" ht="15.95" customHeight="1" x14ac:dyDescent="0.15">
      <c r="A96" s="143"/>
      <c r="B96" s="144"/>
      <c r="C96" s="137" t="s">
        <v>87</v>
      </c>
      <c r="D96" s="138"/>
      <c r="E96" s="139"/>
      <c r="F96" s="65">
        <f>F79+F81+F83+F85+F87+F89+F91+F93</f>
        <v>19</v>
      </c>
      <c r="G96" s="65">
        <f>G79+G81+G83+G85+G91+G93</f>
        <v>8</v>
      </c>
      <c r="H96" s="65">
        <f>H79+H81+H83+H85+H87+H89+H91+H93</f>
        <v>13</v>
      </c>
      <c r="I96" s="65">
        <f>I79+I81+I83+I85+I87+I89+I91+I93+I95</f>
        <v>20</v>
      </c>
      <c r="J96" s="65">
        <f>J79+J81+J83+J85+J91+J93</f>
        <v>8</v>
      </c>
      <c r="K96" s="65">
        <f>K79+K81+K83+K85+K87+K89+K91+K93</f>
        <v>13</v>
      </c>
      <c r="L96" s="65"/>
    </row>
    <row r="97" spans="1:12" ht="15.95" customHeight="1" x14ac:dyDescent="0.15">
      <c r="A97" s="144"/>
      <c r="B97" s="137" t="s">
        <v>88</v>
      </c>
      <c r="C97" s="138"/>
      <c r="D97" s="138"/>
      <c r="E97" s="139"/>
      <c r="F97" s="65">
        <f t="shared" ref="F97:K97" si="8">F77+F96</f>
        <v>19</v>
      </c>
      <c r="G97" s="65">
        <f t="shared" si="8"/>
        <v>8</v>
      </c>
      <c r="H97" s="65">
        <f t="shared" si="8"/>
        <v>13</v>
      </c>
      <c r="I97" s="65">
        <f t="shared" si="8"/>
        <v>22</v>
      </c>
      <c r="J97" s="65">
        <f t="shared" si="8"/>
        <v>10</v>
      </c>
      <c r="K97" s="65">
        <f t="shared" si="8"/>
        <v>13</v>
      </c>
      <c r="L97" s="65"/>
    </row>
    <row r="98" spans="1:12" ht="15.95" customHeight="1" x14ac:dyDescent="0.15">
      <c r="A98" s="137" t="s">
        <v>117</v>
      </c>
      <c r="B98" s="138"/>
      <c r="C98" s="138"/>
      <c r="D98" s="138"/>
      <c r="E98" s="139"/>
      <c r="F98" s="65">
        <f t="shared" ref="F98:K98" si="9">F28+F49+F74+F97</f>
        <v>86</v>
      </c>
      <c r="G98" s="65">
        <f t="shared" si="9"/>
        <v>45</v>
      </c>
      <c r="H98" s="65">
        <f t="shared" si="9"/>
        <v>61</v>
      </c>
      <c r="I98" s="65">
        <f t="shared" si="9"/>
        <v>90</v>
      </c>
      <c r="J98" s="65">
        <f t="shared" si="9"/>
        <v>47</v>
      </c>
      <c r="K98" s="65">
        <f t="shared" si="9"/>
        <v>61</v>
      </c>
      <c r="L98" s="65"/>
    </row>
    <row r="99" spans="1:12" ht="15.95" customHeight="1" x14ac:dyDescent="0.15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4"/>
      <c r="L99" s="65"/>
    </row>
    <row r="100" spans="1:12" ht="15.95" customHeight="1" x14ac:dyDescent="0.15">
      <c r="A100" s="137" t="s">
        <v>72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9"/>
      <c r="L100" s="65"/>
    </row>
    <row r="101" spans="1:12" ht="15.95" customHeight="1" x14ac:dyDescent="0.15">
      <c r="A101" s="134" t="s">
        <v>118</v>
      </c>
      <c r="B101" s="134"/>
      <c r="C101" s="137" t="s">
        <v>119</v>
      </c>
      <c r="D101" s="138"/>
      <c r="E101" s="139"/>
      <c r="F101" s="134" t="s">
        <v>120</v>
      </c>
      <c r="G101" s="134"/>
      <c r="H101" s="134"/>
      <c r="I101" s="134"/>
      <c r="J101" s="134"/>
      <c r="K101" s="134"/>
      <c r="L101" s="65" t="s">
        <v>121</v>
      </c>
    </row>
    <row r="102" spans="1:12" ht="15.95" customHeight="1" x14ac:dyDescent="0.15">
      <c r="A102" s="134"/>
      <c r="B102" s="134"/>
      <c r="C102" s="137"/>
      <c r="D102" s="138"/>
      <c r="E102" s="139"/>
      <c r="F102" s="134"/>
      <c r="G102" s="134"/>
      <c r="H102" s="134"/>
      <c r="I102" s="134"/>
      <c r="J102" s="134"/>
      <c r="K102" s="134"/>
      <c r="L102" s="52"/>
    </row>
    <row r="103" spans="1:12" ht="15.95" customHeight="1" x14ac:dyDescent="0.15">
      <c r="A103" s="150" t="s">
        <v>122</v>
      </c>
      <c r="B103" s="151"/>
      <c r="C103" s="137" t="s">
        <v>123</v>
      </c>
      <c r="D103" s="138"/>
      <c r="E103" s="139"/>
      <c r="F103" s="134" t="s">
        <v>124</v>
      </c>
      <c r="G103" s="134"/>
      <c r="H103" s="134"/>
      <c r="I103" s="134" t="s">
        <v>125</v>
      </c>
      <c r="J103" s="134"/>
      <c r="K103" s="134"/>
      <c r="L103" s="53" t="s">
        <v>126</v>
      </c>
    </row>
    <row r="104" spans="1:12" ht="15.95" customHeight="1" x14ac:dyDescent="0.15">
      <c r="A104" s="152"/>
      <c r="B104" s="153"/>
      <c r="C104" s="137"/>
      <c r="D104" s="138"/>
      <c r="E104" s="139"/>
      <c r="F104" s="137"/>
      <c r="G104" s="138"/>
      <c r="H104" s="139"/>
      <c r="I104" s="137"/>
      <c r="J104" s="138"/>
      <c r="K104" s="139"/>
      <c r="L104" s="52"/>
    </row>
    <row r="105" spans="1:12" ht="15" customHeight="1" x14ac:dyDescent="0.15">
      <c r="A105" s="146" t="s">
        <v>127</v>
      </c>
      <c r="B105" s="147"/>
      <c r="C105" s="147"/>
      <c r="D105" s="147"/>
      <c r="E105" s="148"/>
      <c r="F105" s="149"/>
      <c r="G105" s="149"/>
      <c r="H105" s="149"/>
      <c r="I105" s="149" t="s">
        <v>128</v>
      </c>
      <c r="J105" s="149"/>
      <c r="K105" s="149"/>
      <c r="L105" s="54"/>
    </row>
  </sheetData>
  <mergeCells count="220">
    <mergeCell ref="A105:E105"/>
    <mergeCell ref="F105:H105"/>
    <mergeCell ref="I105:K105"/>
    <mergeCell ref="A103:B104"/>
    <mergeCell ref="C103:E103"/>
    <mergeCell ref="F103:H103"/>
    <mergeCell ref="I103:K103"/>
    <mergeCell ref="C104:E104"/>
    <mergeCell ref="F104:H104"/>
    <mergeCell ref="I104:K104"/>
    <mergeCell ref="A98:E98"/>
    <mergeCell ref="A100:K100"/>
    <mergeCell ref="A101:B102"/>
    <mergeCell ref="C101:E101"/>
    <mergeCell ref="F101:H101"/>
    <mergeCell ref="I101:K101"/>
    <mergeCell ref="C102:E102"/>
    <mergeCell ref="F102:H102"/>
    <mergeCell ref="I102:K102"/>
    <mergeCell ref="D94:D95"/>
    <mergeCell ref="E94:E95"/>
    <mergeCell ref="F94:H94"/>
    <mergeCell ref="I94:K94"/>
    <mergeCell ref="C96:E96"/>
    <mergeCell ref="B97:E97"/>
    <mergeCell ref="D90:D91"/>
    <mergeCell ref="E90:E91"/>
    <mergeCell ref="F90:H90"/>
    <mergeCell ref="I90:K90"/>
    <mergeCell ref="D92:D93"/>
    <mergeCell ref="E92:E93"/>
    <mergeCell ref="F92:H92"/>
    <mergeCell ref="I92:K92"/>
    <mergeCell ref="F80:H80"/>
    <mergeCell ref="I80:K80"/>
    <mergeCell ref="D86:D87"/>
    <mergeCell ref="E86:E87"/>
    <mergeCell ref="F86:H86"/>
    <mergeCell ref="I86:K86"/>
    <mergeCell ref="D88:D89"/>
    <mergeCell ref="E88:E89"/>
    <mergeCell ref="F88:H88"/>
    <mergeCell ref="I88:K88"/>
    <mergeCell ref="D82:D83"/>
    <mergeCell ref="E82:E83"/>
    <mergeCell ref="F82:H82"/>
    <mergeCell ref="I82:K82"/>
    <mergeCell ref="D84:D85"/>
    <mergeCell ref="E84:E85"/>
    <mergeCell ref="F84:H84"/>
    <mergeCell ref="I84:K84"/>
    <mergeCell ref="C73:E73"/>
    <mergeCell ref="B74:E74"/>
    <mergeCell ref="B75:B96"/>
    <mergeCell ref="C75:C76"/>
    <mergeCell ref="D75:D76"/>
    <mergeCell ref="E75:E76"/>
    <mergeCell ref="F75:H75"/>
    <mergeCell ref="I75:K75"/>
    <mergeCell ref="D69:D70"/>
    <mergeCell ref="E69:E70"/>
    <mergeCell ref="F69:H69"/>
    <mergeCell ref="I69:K69"/>
    <mergeCell ref="D71:D72"/>
    <mergeCell ref="E71:E72"/>
    <mergeCell ref="F71:H71"/>
    <mergeCell ref="I71:K71"/>
    <mergeCell ref="C77:E77"/>
    <mergeCell ref="C78:C95"/>
    <mergeCell ref="D78:D79"/>
    <mergeCell ref="E78:E79"/>
    <mergeCell ref="F78:H78"/>
    <mergeCell ref="I78:K78"/>
    <mergeCell ref="D80:D81"/>
    <mergeCell ref="E80:E81"/>
    <mergeCell ref="I55:K55"/>
    <mergeCell ref="D65:D66"/>
    <mergeCell ref="E65:E66"/>
    <mergeCell ref="F65:H65"/>
    <mergeCell ref="I65:K65"/>
    <mergeCell ref="D67:D68"/>
    <mergeCell ref="E67:E68"/>
    <mergeCell ref="F67:H67"/>
    <mergeCell ref="I67:K67"/>
    <mergeCell ref="D61:D62"/>
    <mergeCell ref="E61:E62"/>
    <mergeCell ref="F61:H61"/>
    <mergeCell ref="I61:K61"/>
    <mergeCell ref="D63:D64"/>
    <mergeCell ref="E63:E64"/>
    <mergeCell ref="F63:H63"/>
    <mergeCell ref="I63:K63"/>
    <mergeCell ref="I50:K50"/>
    <mergeCell ref="A50:A97"/>
    <mergeCell ref="B50:B73"/>
    <mergeCell ref="C50:C51"/>
    <mergeCell ref="D50:D51"/>
    <mergeCell ref="E50:E51"/>
    <mergeCell ref="F50:H50"/>
    <mergeCell ref="C52:E52"/>
    <mergeCell ref="C53:C72"/>
    <mergeCell ref="D53:D54"/>
    <mergeCell ref="E53:E54"/>
    <mergeCell ref="D57:D58"/>
    <mergeCell ref="E57:E58"/>
    <mergeCell ref="F57:H57"/>
    <mergeCell ref="I57:K57"/>
    <mergeCell ref="D59:D60"/>
    <mergeCell ref="E59:E60"/>
    <mergeCell ref="F59:H59"/>
    <mergeCell ref="I59:K59"/>
    <mergeCell ref="F53:H53"/>
    <mergeCell ref="I53:K53"/>
    <mergeCell ref="D55:D56"/>
    <mergeCell ref="E55:E56"/>
    <mergeCell ref="F55:H55"/>
    <mergeCell ref="B49:E49"/>
    <mergeCell ref="D46:D47"/>
    <mergeCell ref="E46:E47"/>
    <mergeCell ref="F46:H46"/>
    <mergeCell ref="I46:K46"/>
    <mergeCell ref="D42:D43"/>
    <mergeCell ref="E42:E43"/>
    <mergeCell ref="F42:H42"/>
    <mergeCell ref="I42:K42"/>
    <mergeCell ref="D44:D45"/>
    <mergeCell ref="E44:E45"/>
    <mergeCell ref="F44:H44"/>
    <mergeCell ref="I44:K44"/>
    <mergeCell ref="F29:H29"/>
    <mergeCell ref="I29:K29"/>
    <mergeCell ref="D31:D32"/>
    <mergeCell ref="E31:E32"/>
    <mergeCell ref="F31:H31"/>
    <mergeCell ref="I31:K31"/>
    <mergeCell ref="F38:H38"/>
    <mergeCell ref="I38:K38"/>
    <mergeCell ref="D40:D41"/>
    <mergeCell ref="E40:E41"/>
    <mergeCell ref="F40:H40"/>
    <mergeCell ref="I40:K40"/>
    <mergeCell ref="F34:H34"/>
    <mergeCell ref="I34:K34"/>
    <mergeCell ref="D36:D37"/>
    <mergeCell ref="E36:E37"/>
    <mergeCell ref="F36:H36"/>
    <mergeCell ref="I36:K36"/>
    <mergeCell ref="F25:H25"/>
    <mergeCell ref="I25:K25"/>
    <mergeCell ref="D21:D22"/>
    <mergeCell ref="E21:E22"/>
    <mergeCell ref="F21:H21"/>
    <mergeCell ref="I21:K21"/>
    <mergeCell ref="D23:D24"/>
    <mergeCell ref="E23:E24"/>
    <mergeCell ref="F23:H23"/>
    <mergeCell ref="I23:K23"/>
    <mergeCell ref="D25:D26"/>
    <mergeCell ref="E25:E26"/>
    <mergeCell ref="F19:H19"/>
    <mergeCell ref="I19:K19"/>
    <mergeCell ref="D13:D14"/>
    <mergeCell ref="E13:E14"/>
    <mergeCell ref="F13:H13"/>
    <mergeCell ref="I13:K13"/>
    <mergeCell ref="D15:D16"/>
    <mergeCell ref="E15:E16"/>
    <mergeCell ref="F15:H15"/>
    <mergeCell ref="I15:K15"/>
    <mergeCell ref="F11:H11"/>
    <mergeCell ref="I11:K11"/>
    <mergeCell ref="F6:H6"/>
    <mergeCell ref="I6:K6"/>
    <mergeCell ref="D8:D9"/>
    <mergeCell ref="E8:E9"/>
    <mergeCell ref="F8:H8"/>
    <mergeCell ref="I8:K8"/>
    <mergeCell ref="D17:D18"/>
    <mergeCell ref="E17:E18"/>
    <mergeCell ref="F17:H17"/>
    <mergeCell ref="I17:K17"/>
    <mergeCell ref="A6:A49"/>
    <mergeCell ref="B6:B27"/>
    <mergeCell ref="C6:C9"/>
    <mergeCell ref="D6:D7"/>
    <mergeCell ref="E6:E7"/>
    <mergeCell ref="C10:E10"/>
    <mergeCell ref="C11:C26"/>
    <mergeCell ref="D11:D12"/>
    <mergeCell ref="E11:E12"/>
    <mergeCell ref="D19:D20"/>
    <mergeCell ref="E19:E20"/>
    <mergeCell ref="C27:E27"/>
    <mergeCell ref="B28:E28"/>
    <mergeCell ref="B29:B48"/>
    <mergeCell ref="C29:C32"/>
    <mergeCell ref="D29:D30"/>
    <mergeCell ref="E29:E30"/>
    <mergeCell ref="D38:D39"/>
    <mergeCell ref="E38:E39"/>
    <mergeCell ref="C33:E33"/>
    <mergeCell ref="C34:C47"/>
    <mergeCell ref="D34:D35"/>
    <mergeCell ref="E34:E35"/>
    <mergeCell ref="C48:E48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workbookViewId="0">
      <selection activeCell="J12" sqref="J12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11" ht="19.5" x14ac:dyDescent="0.15">
      <c r="A1" s="154" t="s">
        <v>129</v>
      </c>
      <c r="B1" s="154"/>
      <c r="C1" s="154"/>
      <c r="D1" s="154"/>
      <c r="E1" s="154"/>
      <c r="F1" s="154"/>
      <c r="G1" s="154"/>
      <c r="H1" s="154"/>
    </row>
    <row r="2" spans="1:11" x14ac:dyDescent="0.15">
      <c r="A2" s="55"/>
      <c r="B2" s="56"/>
      <c r="C2" s="56"/>
      <c r="D2" s="56"/>
      <c r="E2" s="56"/>
      <c r="F2" s="56"/>
      <c r="G2" s="56"/>
      <c r="H2" s="56"/>
    </row>
    <row r="3" spans="1:11" ht="15.95" customHeight="1" x14ac:dyDescent="0.15">
      <c r="A3" s="155" t="s">
        <v>130</v>
      </c>
      <c r="B3" s="157" t="s">
        <v>131</v>
      </c>
      <c r="C3" s="158"/>
      <c r="D3" s="158"/>
      <c r="E3" s="158"/>
      <c r="F3" s="158"/>
      <c r="G3" s="159"/>
      <c r="H3" s="155" t="s">
        <v>132</v>
      </c>
    </row>
    <row r="4" spans="1:11" ht="15.95" customHeight="1" x14ac:dyDescent="0.15">
      <c r="A4" s="156"/>
      <c r="B4" s="160" t="s">
        <v>133</v>
      </c>
      <c r="C4" s="161"/>
      <c r="D4" s="162"/>
      <c r="E4" s="160" t="s">
        <v>134</v>
      </c>
      <c r="F4" s="161"/>
      <c r="G4" s="162"/>
      <c r="H4" s="156"/>
    </row>
    <row r="5" spans="1:11" ht="15.95" customHeight="1" x14ac:dyDescent="0.15">
      <c r="A5" s="156"/>
      <c r="B5" s="160" t="s">
        <v>1</v>
      </c>
      <c r="C5" s="161"/>
      <c r="D5" s="162"/>
      <c r="E5" s="160" t="s">
        <v>1</v>
      </c>
      <c r="F5" s="161"/>
      <c r="G5" s="162"/>
      <c r="H5" s="156"/>
    </row>
    <row r="6" spans="1:11" ht="15.95" customHeight="1" x14ac:dyDescent="0.15">
      <c r="A6" s="156"/>
      <c r="B6" s="57" t="s">
        <v>135</v>
      </c>
      <c r="C6" s="57" t="s">
        <v>136</v>
      </c>
      <c r="D6" s="57" t="s">
        <v>137</v>
      </c>
      <c r="E6" s="57" t="s">
        <v>135</v>
      </c>
      <c r="F6" s="57" t="s">
        <v>136</v>
      </c>
      <c r="G6" s="57" t="s">
        <v>137</v>
      </c>
      <c r="H6" s="156"/>
    </row>
    <row r="7" spans="1:11" ht="15.95" customHeight="1" x14ac:dyDescent="0.15">
      <c r="A7" s="167" t="s">
        <v>138</v>
      </c>
      <c r="B7" s="163" t="s">
        <v>139</v>
      </c>
      <c r="C7" s="163"/>
      <c r="D7" s="164"/>
      <c r="E7" s="163" t="s">
        <v>182</v>
      </c>
      <c r="F7" s="163"/>
      <c r="G7" s="164"/>
      <c r="H7" s="165"/>
    </row>
    <row r="8" spans="1:11" ht="15.95" customHeight="1" x14ac:dyDescent="0.15">
      <c r="A8" s="168"/>
      <c r="B8" s="58">
        <v>2</v>
      </c>
      <c r="C8" s="59">
        <v>2</v>
      </c>
      <c r="D8" s="60"/>
      <c r="E8" s="58">
        <v>2</v>
      </c>
      <c r="F8" s="59">
        <v>2</v>
      </c>
      <c r="G8" s="60"/>
      <c r="H8" s="166"/>
    </row>
    <row r="9" spans="1:11" ht="15.95" customHeight="1" x14ac:dyDescent="0.15">
      <c r="A9" s="168"/>
      <c r="B9" s="163" t="s">
        <v>140</v>
      </c>
      <c r="C9" s="163"/>
      <c r="D9" s="164"/>
      <c r="E9" s="163" t="s">
        <v>180</v>
      </c>
      <c r="F9" s="163"/>
      <c r="G9" s="164"/>
      <c r="H9" s="165"/>
    </row>
    <row r="10" spans="1:11" ht="15.95" customHeight="1" x14ac:dyDescent="0.15">
      <c r="A10" s="168"/>
      <c r="B10" s="58">
        <v>2</v>
      </c>
      <c r="C10" s="59">
        <v>2</v>
      </c>
      <c r="D10" s="60"/>
      <c r="E10" s="58">
        <v>2</v>
      </c>
      <c r="F10" s="59">
        <v>2</v>
      </c>
      <c r="G10" s="60"/>
      <c r="H10" s="166"/>
    </row>
    <row r="11" spans="1:11" ht="15.95" customHeight="1" x14ac:dyDescent="0.15">
      <c r="A11" s="168"/>
      <c r="B11" s="163" t="s">
        <v>141</v>
      </c>
      <c r="C11" s="163"/>
      <c r="D11" s="164"/>
      <c r="E11" s="163" t="s">
        <v>181</v>
      </c>
      <c r="F11" s="163"/>
      <c r="G11" s="164"/>
      <c r="H11" s="165"/>
    </row>
    <row r="12" spans="1:11" ht="15.95" customHeight="1" x14ac:dyDescent="0.15">
      <c r="A12" s="168"/>
      <c r="B12" s="58">
        <v>1</v>
      </c>
      <c r="C12" s="59">
        <v>1</v>
      </c>
      <c r="D12" s="60"/>
      <c r="E12" s="58">
        <v>1</v>
      </c>
      <c r="F12" s="59">
        <v>1</v>
      </c>
      <c r="G12" s="60"/>
      <c r="H12" s="166"/>
      <c r="K12" s="60"/>
    </row>
    <row r="13" spans="1:11" ht="15.95" customHeight="1" x14ac:dyDescent="0.15">
      <c r="A13" s="168"/>
      <c r="B13" s="163" t="s">
        <v>142</v>
      </c>
      <c r="C13" s="163"/>
      <c r="D13" s="164"/>
      <c r="E13" s="163" t="s">
        <v>142</v>
      </c>
      <c r="F13" s="163"/>
      <c r="G13" s="164"/>
      <c r="H13" s="165"/>
    </row>
    <row r="14" spans="1:11" ht="15.95" customHeight="1" x14ac:dyDescent="0.15">
      <c r="A14" s="168"/>
      <c r="B14" s="58">
        <v>3</v>
      </c>
      <c r="C14" s="59">
        <v>3</v>
      </c>
      <c r="D14" s="60"/>
      <c r="E14" s="58">
        <v>3</v>
      </c>
      <c r="F14" s="59">
        <v>3</v>
      </c>
      <c r="G14" s="60"/>
      <c r="H14" s="166"/>
    </row>
    <row r="15" spans="1:11" ht="15.95" customHeight="1" x14ac:dyDescent="0.15">
      <c r="A15" s="168"/>
      <c r="B15" s="163" t="s">
        <v>143</v>
      </c>
      <c r="C15" s="163"/>
      <c r="D15" s="164"/>
      <c r="E15" s="163" t="s">
        <v>143</v>
      </c>
      <c r="F15" s="163"/>
      <c r="G15" s="164"/>
      <c r="H15" s="165"/>
    </row>
    <row r="16" spans="1:11" ht="15.95" customHeight="1" x14ac:dyDescent="0.15">
      <c r="A16" s="168"/>
      <c r="B16" s="58">
        <v>3</v>
      </c>
      <c r="C16" s="59">
        <v>3</v>
      </c>
      <c r="D16" s="60"/>
      <c r="E16" s="58">
        <v>3</v>
      </c>
      <c r="F16" s="59">
        <v>3</v>
      </c>
      <c r="G16" s="60"/>
      <c r="H16" s="166"/>
    </row>
    <row r="17" spans="1:8" ht="15.95" customHeight="1" x14ac:dyDescent="0.15">
      <c r="A17" s="168"/>
      <c r="B17" s="163" t="s">
        <v>144</v>
      </c>
      <c r="C17" s="163"/>
      <c r="D17" s="164"/>
      <c r="E17" s="163" t="s">
        <v>144</v>
      </c>
      <c r="F17" s="163"/>
      <c r="G17" s="164"/>
      <c r="H17" s="165"/>
    </row>
    <row r="18" spans="1:8" ht="15.95" customHeight="1" x14ac:dyDescent="0.15">
      <c r="A18" s="168"/>
      <c r="B18" s="58">
        <v>3</v>
      </c>
      <c r="C18" s="59">
        <v>3</v>
      </c>
      <c r="D18" s="60"/>
      <c r="E18" s="58">
        <v>3</v>
      </c>
      <c r="F18" s="59">
        <v>3</v>
      </c>
      <c r="G18" s="60"/>
      <c r="H18" s="166"/>
    </row>
    <row r="19" spans="1:8" ht="15.95" customHeight="1" x14ac:dyDescent="0.15">
      <c r="A19" s="168"/>
      <c r="B19" s="163" t="s">
        <v>84</v>
      </c>
      <c r="C19" s="163"/>
      <c r="D19" s="164"/>
      <c r="E19" s="163" t="s">
        <v>84</v>
      </c>
      <c r="F19" s="163"/>
      <c r="G19" s="164"/>
      <c r="H19" s="165"/>
    </row>
    <row r="20" spans="1:8" ht="15.95" customHeight="1" x14ac:dyDescent="0.15">
      <c r="A20" s="168"/>
      <c r="B20" s="58">
        <v>2</v>
      </c>
      <c r="C20" s="59"/>
      <c r="D20" s="60">
        <v>3</v>
      </c>
      <c r="E20" s="58">
        <v>2</v>
      </c>
      <c r="F20" s="59"/>
      <c r="G20" s="60">
        <v>3</v>
      </c>
      <c r="H20" s="166"/>
    </row>
    <row r="21" spans="1:8" ht="15.95" customHeight="1" x14ac:dyDescent="0.15">
      <c r="A21" s="168"/>
      <c r="B21" s="163" t="s">
        <v>97</v>
      </c>
      <c r="C21" s="163"/>
      <c r="D21" s="164"/>
      <c r="E21" s="163" t="s">
        <v>97</v>
      </c>
      <c r="F21" s="163"/>
      <c r="G21" s="164"/>
      <c r="H21" s="165"/>
    </row>
    <row r="22" spans="1:8" ht="15.95" customHeight="1" x14ac:dyDescent="0.15">
      <c r="A22" s="168"/>
      <c r="B22" s="58">
        <v>2</v>
      </c>
      <c r="C22" s="59"/>
      <c r="D22" s="60">
        <v>3</v>
      </c>
      <c r="E22" s="58">
        <v>2</v>
      </c>
      <c r="F22" s="59"/>
      <c r="G22" s="60">
        <v>3</v>
      </c>
      <c r="H22" s="166"/>
    </row>
    <row r="23" spans="1:8" ht="15.95" customHeight="1" x14ac:dyDescent="0.15">
      <c r="A23" s="168"/>
      <c r="B23" s="163" t="s">
        <v>85</v>
      </c>
      <c r="C23" s="163"/>
      <c r="D23" s="164"/>
      <c r="E23" s="163" t="s">
        <v>85</v>
      </c>
      <c r="F23" s="163"/>
      <c r="G23" s="164"/>
      <c r="H23" s="165"/>
    </row>
    <row r="24" spans="1:8" ht="15.95" customHeight="1" x14ac:dyDescent="0.15">
      <c r="A24" s="168"/>
      <c r="B24" s="58">
        <v>2</v>
      </c>
      <c r="C24" s="59"/>
      <c r="D24" s="60">
        <v>3</v>
      </c>
      <c r="E24" s="58">
        <v>2</v>
      </c>
      <c r="F24" s="59"/>
      <c r="G24" s="60">
        <v>3</v>
      </c>
      <c r="H24" s="166"/>
    </row>
    <row r="25" spans="1:8" ht="15.95" customHeight="1" x14ac:dyDescent="0.15">
      <c r="A25" s="168"/>
      <c r="B25" s="163" t="s">
        <v>145</v>
      </c>
      <c r="C25" s="163"/>
      <c r="D25" s="164"/>
      <c r="E25" s="163" t="s">
        <v>145</v>
      </c>
      <c r="F25" s="163"/>
      <c r="G25" s="164"/>
      <c r="H25" s="165"/>
    </row>
    <row r="26" spans="1:8" ht="15.95" customHeight="1" x14ac:dyDescent="0.15">
      <c r="A26" s="168"/>
      <c r="B26" s="58">
        <v>3</v>
      </c>
      <c r="C26" s="59">
        <v>3</v>
      </c>
      <c r="D26" s="60"/>
      <c r="E26" s="58">
        <v>3</v>
      </c>
      <c r="F26" s="59">
        <v>3</v>
      </c>
      <c r="G26" s="60"/>
      <c r="H26" s="166"/>
    </row>
    <row r="27" spans="1:8" ht="15.95" customHeight="1" x14ac:dyDescent="0.15">
      <c r="A27" s="168"/>
      <c r="B27" s="163" t="s">
        <v>146</v>
      </c>
      <c r="C27" s="163"/>
      <c r="D27" s="164"/>
      <c r="E27" s="163" t="s">
        <v>146</v>
      </c>
      <c r="F27" s="163"/>
      <c r="G27" s="164"/>
      <c r="H27" s="165"/>
    </row>
    <row r="28" spans="1:8" ht="15.95" customHeight="1" x14ac:dyDescent="0.15">
      <c r="A28" s="168"/>
      <c r="B28" s="58">
        <v>3</v>
      </c>
      <c r="C28" s="59">
        <v>3</v>
      </c>
      <c r="D28" s="60"/>
      <c r="E28" s="58">
        <v>3</v>
      </c>
      <c r="F28" s="59">
        <v>3</v>
      </c>
      <c r="G28" s="60"/>
      <c r="H28" s="166"/>
    </row>
    <row r="29" spans="1:8" ht="15.95" customHeight="1" x14ac:dyDescent="0.15">
      <c r="A29" s="168"/>
      <c r="B29" s="163" t="s">
        <v>147</v>
      </c>
      <c r="C29" s="163"/>
      <c r="D29" s="164"/>
      <c r="E29" s="163" t="s">
        <v>147</v>
      </c>
      <c r="F29" s="163"/>
      <c r="G29" s="164"/>
      <c r="H29" s="165"/>
    </row>
    <row r="30" spans="1:8" ht="15.95" customHeight="1" x14ac:dyDescent="0.15">
      <c r="A30" s="168"/>
      <c r="B30" s="58">
        <v>3</v>
      </c>
      <c r="C30" s="59">
        <v>3</v>
      </c>
      <c r="D30" s="60"/>
      <c r="E30" s="58">
        <v>3</v>
      </c>
      <c r="F30" s="59">
        <v>3</v>
      </c>
      <c r="G30" s="60"/>
      <c r="H30" s="166"/>
    </row>
    <row r="31" spans="1:8" ht="15.95" customHeight="1" x14ac:dyDescent="0.15">
      <c r="A31" s="168"/>
      <c r="B31" s="170" t="s">
        <v>148</v>
      </c>
      <c r="C31" s="170"/>
      <c r="D31" s="171"/>
      <c r="E31" s="170" t="s">
        <v>148</v>
      </c>
      <c r="F31" s="170"/>
      <c r="G31" s="171"/>
      <c r="H31" s="165"/>
    </row>
    <row r="32" spans="1:8" ht="15.95" customHeight="1" x14ac:dyDescent="0.15">
      <c r="A32" s="168"/>
      <c r="B32" s="58">
        <v>2</v>
      </c>
      <c r="C32" s="59"/>
      <c r="D32" s="60">
        <v>3</v>
      </c>
      <c r="E32" s="58">
        <v>2</v>
      </c>
      <c r="F32" s="59"/>
      <c r="G32" s="60">
        <v>3</v>
      </c>
      <c r="H32" s="166"/>
    </row>
    <row r="33" spans="1:8" ht="15.95" customHeight="1" x14ac:dyDescent="0.15">
      <c r="A33" s="168"/>
      <c r="B33" s="163" t="s">
        <v>149</v>
      </c>
      <c r="C33" s="163"/>
      <c r="D33" s="164"/>
      <c r="E33" s="163" t="s">
        <v>150</v>
      </c>
      <c r="F33" s="163"/>
      <c r="G33" s="164"/>
      <c r="H33" s="165"/>
    </row>
    <row r="34" spans="1:8" ht="15.95" customHeight="1" x14ac:dyDescent="0.15">
      <c r="A34" s="168"/>
      <c r="B34" s="58">
        <v>2</v>
      </c>
      <c r="C34" s="59"/>
      <c r="D34" s="60">
        <v>4</v>
      </c>
      <c r="E34" s="58">
        <v>2</v>
      </c>
      <c r="F34" s="59"/>
      <c r="G34" s="60">
        <v>4</v>
      </c>
      <c r="H34" s="166"/>
    </row>
    <row r="35" spans="1:8" ht="15.95" customHeight="1" x14ac:dyDescent="0.15">
      <c r="A35" s="168"/>
      <c r="B35" s="163" t="s">
        <v>151</v>
      </c>
      <c r="C35" s="163"/>
      <c r="D35" s="164"/>
      <c r="E35" s="163" t="s">
        <v>152</v>
      </c>
      <c r="F35" s="163"/>
      <c r="G35" s="164"/>
      <c r="H35" s="61"/>
    </row>
    <row r="36" spans="1:8" ht="15.95" customHeight="1" x14ac:dyDescent="0.15">
      <c r="A36" s="168"/>
      <c r="B36" s="58">
        <v>2</v>
      </c>
      <c r="C36" s="59"/>
      <c r="D36" s="60">
        <v>4</v>
      </c>
      <c r="E36" s="58">
        <v>2</v>
      </c>
      <c r="F36" s="59"/>
      <c r="G36" s="60">
        <v>4</v>
      </c>
      <c r="H36" s="61"/>
    </row>
    <row r="37" spans="1:8" ht="15.95" customHeight="1" x14ac:dyDescent="0.15">
      <c r="A37" s="168"/>
      <c r="B37" s="163" t="s">
        <v>153</v>
      </c>
      <c r="C37" s="163"/>
      <c r="D37" s="164"/>
      <c r="E37" s="163" t="s">
        <v>153</v>
      </c>
      <c r="F37" s="163"/>
      <c r="G37" s="164"/>
      <c r="H37" s="165"/>
    </row>
    <row r="38" spans="1:8" ht="15.95" customHeight="1" x14ac:dyDescent="0.15">
      <c r="A38" s="168"/>
      <c r="B38" s="58">
        <v>1</v>
      </c>
      <c r="C38" s="59">
        <v>1</v>
      </c>
      <c r="D38" s="60">
        <v>0</v>
      </c>
      <c r="E38" s="58">
        <v>1</v>
      </c>
      <c r="F38" s="59">
        <v>1</v>
      </c>
      <c r="G38" s="60">
        <v>0</v>
      </c>
      <c r="H38" s="166"/>
    </row>
    <row r="39" spans="1:8" ht="15.95" customHeight="1" x14ac:dyDescent="0.15">
      <c r="A39" s="168"/>
      <c r="B39" s="163" t="s">
        <v>154</v>
      </c>
      <c r="C39" s="163"/>
      <c r="D39" s="164"/>
      <c r="E39" s="163" t="s">
        <v>154</v>
      </c>
      <c r="F39" s="163"/>
      <c r="G39" s="164"/>
      <c r="H39" s="165"/>
    </row>
    <row r="40" spans="1:8" ht="15.95" customHeight="1" x14ac:dyDescent="0.15">
      <c r="A40" s="168"/>
      <c r="B40" s="58">
        <v>3</v>
      </c>
      <c r="C40" s="59">
        <v>3</v>
      </c>
      <c r="D40" s="60">
        <v>0</v>
      </c>
      <c r="E40" s="58">
        <v>3</v>
      </c>
      <c r="F40" s="59">
        <v>3</v>
      </c>
      <c r="G40" s="60">
        <v>0</v>
      </c>
      <c r="H40" s="166"/>
    </row>
    <row r="41" spans="1:8" ht="15.95" customHeight="1" x14ac:dyDescent="0.15">
      <c r="A41" s="168"/>
      <c r="B41" s="163" t="s">
        <v>155</v>
      </c>
      <c r="C41" s="163"/>
      <c r="D41" s="164"/>
      <c r="E41" s="163" t="s">
        <v>155</v>
      </c>
      <c r="F41" s="163"/>
      <c r="G41" s="164"/>
      <c r="H41" s="165"/>
    </row>
    <row r="42" spans="1:8" ht="15.95" customHeight="1" x14ac:dyDescent="0.15">
      <c r="A42" s="168"/>
      <c r="B42" s="58">
        <v>3</v>
      </c>
      <c r="C42" s="59">
        <v>3</v>
      </c>
      <c r="D42" s="60">
        <v>0</v>
      </c>
      <c r="E42" s="58">
        <v>3</v>
      </c>
      <c r="F42" s="59">
        <v>3</v>
      </c>
      <c r="G42" s="60">
        <v>0</v>
      </c>
      <c r="H42" s="166"/>
    </row>
    <row r="43" spans="1:8" ht="15.95" customHeight="1" x14ac:dyDescent="0.15">
      <c r="A43" s="168"/>
      <c r="B43" s="163" t="s">
        <v>156</v>
      </c>
      <c r="C43" s="163"/>
      <c r="D43" s="164"/>
      <c r="E43" s="163" t="s">
        <v>156</v>
      </c>
      <c r="F43" s="163"/>
      <c r="G43" s="164"/>
      <c r="H43" s="165"/>
    </row>
    <row r="44" spans="1:8" ht="15.95" customHeight="1" x14ac:dyDescent="0.15">
      <c r="A44" s="168"/>
      <c r="B44" s="58">
        <v>2</v>
      </c>
      <c r="C44" s="59"/>
      <c r="D44" s="60">
        <v>3</v>
      </c>
      <c r="E44" s="58">
        <v>2</v>
      </c>
      <c r="F44" s="59"/>
      <c r="G44" s="60">
        <v>3</v>
      </c>
      <c r="H44" s="166"/>
    </row>
    <row r="45" spans="1:8" ht="15.95" customHeight="1" x14ac:dyDescent="0.15">
      <c r="A45" s="168"/>
      <c r="B45" s="163" t="s">
        <v>110</v>
      </c>
      <c r="C45" s="163"/>
      <c r="D45" s="164"/>
      <c r="E45" s="163" t="s">
        <v>157</v>
      </c>
      <c r="F45" s="163"/>
      <c r="G45" s="164"/>
      <c r="H45" s="165"/>
    </row>
    <row r="46" spans="1:8" ht="15.95" customHeight="1" x14ac:dyDescent="0.15">
      <c r="A46" s="168"/>
      <c r="B46" s="58">
        <v>2</v>
      </c>
      <c r="C46" s="59"/>
      <c r="D46" s="60">
        <v>3</v>
      </c>
      <c r="E46" s="58">
        <v>2</v>
      </c>
      <c r="F46" s="59"/>
      <c r="G46" s="60">
        <v>3</v>
      </c>
      <c r="H46" s="166"/>
    </row>
    <row r="47" spans="1:8" ht="15.95" customHeight="1" x14ac:dyDescent="0.15">
      <c r="A47" s="168"/>
      <c r="B47" s="172" t="s">
        <v>158</v>
      </c>
      <c r="C47" s="172"/>
      <c r="D47" s="173"/>
      <c r="E47" s="172" t="s">
        <v>159</v>
      </c>
      <c r="F47" s="172"/>
      <c r="G47" s="173"/>
      <c r="H47" s="165"/>
    </row>
    <row r="48" spans="1:8" ht="15.95" customHeight="1" x14ac:dyDescent="0.15">
      <c r="A48" s="168"/>
      <c r="B48" s="58">
        <v>3</v>
      </c>
      <c r="C48" s="59">
        <v>1</v>
      </c>
      <c r="D48" s="60">
        <v>3</v>
      </c>
      <c r="E48" s="58">
        <v>3</v>
      </c>
      <c r="F48" s="59">
        <v>1</v>
      </c>
      <c r="G48" s="60">
        <v>3</v>
      </c>
      <c r="H48" s="166"/>
    </row>
    <row r="49" spans="1:8" ht="15.95" customHeight="1" x14ac:dyDescent="0.15">
      <c r="A49" s="168"/>
      <c r="B49" s="163" t="s">
        <v>160</v>
      </c>
      <c r="C49" s="163"/>
      <c r="D49" s="164"/>
      <c r="E49" s="163" t="s">
        <v>160</v>
      </c>
      <c r="F49" s="163"/>
      <c r="G49" s="164"/>
      <c r="H49" s="165"/>
    </row>
    <row r="50" spans="1:8" ht="15.95" customHeight="1" x14ac:dyDescent="0.15">
      <c r="A50" s="168"/>
      <c r="B50" s="58">
        <v>1</v>
      </c>
      <c r="C50" s="59">
        <v>1</v>
      </c>
      <c r="D50" s="60"/>
      <c r="E50" s="58">
        <v>1</v>
      </c>
      <c r="F50" s="59">
        <v>1</v>
      </c>
      <c r="G50" s="60"/>
      <c r="H50" s="166"/>
    </row>
    <row r="51" spans="1:8" ht="15.95" customHeight="1" x14ac:dyDescent="0.15">
      <c r="A51" s="168"/>
      <c r="B51" s="163" t="s">
        <v>112</v>
      </c>
      <c r="C51" s="163"/>
      <c r="D51" s="164"/>
      <c r="E51" s="163" t="s">
        <v>112</v>
      </c>
      <c r="F51" s="163"/>
      <c r="G51" s="164"/>
      <c r="H51" s="165"/>
    </row>
    <row r="52" spans="1:8" ht="15.95" customHeight="1" x14ac:dyDescent="0.15">
      <c r="A52" s="168"/>
      <c r="B52" s="58">
        <v>3</v>
      </c>
      <c r="C52" s="59"/>
      <c r="D52" s="60"/>
      <c r="E52" s="58">
        <v>3</v>
      </c>
      <c r="F52" s="59"/>
      <c r="G52" s="60"/>
      <c r="H52" s="166"/>
    </row>
    <row r="53" spans="1:8" ht="15.95" customHeight="1" x14ac:dyDescent="0.15">
      <c r="A53" s="168"/>
      <c r="B53" s="163" t="s">
        <v>161</v>
      </c>
      <c r="C53" s="163"/>
      <c r="D53" s="164"/>
      <c r="E53" s="163" t="s">
        <v>161</v>
      </c>
      <c r="F53" s="163"/>
      <c r="G53" s="164"/>
      <c r="H53" s="165"/>
    </row>
    <row r="54" spans="1:8" ht="15.95" customHeight="1" x14ac:dyDescent="0.15">
      <c r="A54" s="168"/>
      <c r="B54" s="58">
        <v>3</v>
      </c>
      <c r="C54" s="59">
        <v>3</v>
      </c>
      <c r="D54" s="60"/>
      <c r="E54" s="58">
        <v>3</v>
      </c>
      <c r="F54" s="59">
        <v>3</v>
      </c>
      <c r="G54" s="60"/>
      <c r="H54" s="166"/>
    </row>
    <row r="55" spans="1:8" ht="15.95" customHeight="1" x14ac:dyDescent="0.15">
      <c r="A55" s="168"/>
      <c r="B55" s="163" t="s">
        <v>162</v>
      </c>
      <c r="C55" s="163"/>
      <c r="D55" s="164"/>
      <c r="E55" s="163" t="s">
        <v>162</v>
      </c>
      <c r="F55" s="163"/>
      <c r="G55" s="164"/>
      <c r="H55" s="165"/>
    </row>
    <row r="56" spans="1:8" ht="15.95" customHeight="1" x14ac:dyDescent="0.15">
      <c r="A56" s="168"/>
      <c r="B56" s="58">
        <v>2</v>
      </c>
      <c r="C56" s="59">
        <v>1</v>
      </c>
      <c r="D56" s="60">
        <v>2</v>
      </c>
      <c r="E56" s="58">
        <v>2</v>
      </c>
      <c r="F56" s="59">
        <v>1</v>
      </c>
      <c r="G56" s="60">
        <v>2</v>
      </c>
      <c r="H56" s="166"/>
    </row>
    <row r="57" spans="1:8" ht="15.95" customHeight="1" x14ac:dyDescent="0.15">
      <c r="A57" s="168"/>
      <c r="B57" s="172" t="s">
        <v>163</v>
      </c>
      <c r="C57" s="172"/>
      <c r="D57" s="173"/>
      <c r="E57" s="172" t="s">
        <v>164</v>
      </c>
      <c r="F57" s="172"/>
      <c r="G57" s="173"/>
      <c r="H57" s="165"/>
    </row>
    <row r="58" spans="1:8" ht="15.95" customHeight="1" x14ac:dyDescent="0.15">
      <c r="A58" s="168"/>
      <c r="B58" s="58">
        <v>2</v>
      </c>
      <c r="C58" s="59"/>
      <c r="D58" s="60">
        <v>4</v>
      </c>
      <c r="E58" s="58">
        <v>2</v>
      </c>
      <c r="F58" s="59"/>
      <c r="G58" s="60">
        <v>4</v>
      </c>
      <c r="H58" s="166"/>
    </row>
    <row r="59" spans="1:8" ht="15.95" customHeight="1" x14ac:dyDescent="0.15">
      <c r="A59" s="168"/>
      <c r="B59" s="163" t="s">
        <v>101</v>
      </c>
      <c r="C59" s="163"/>
      <c r="D59" s="164"/>
      <c r="E59" s="163" t="s">
        <v>101</v>
      </c>
      <c r="F59" s="163"/>
      <c r="G59" s="164"/>
      <c r="H59" s="165"/>
    </row>
    <row r="60" spans="1:8" ht="15.95" customHeight="1" x14ac:dyDescent="0.15">
      <c r="A60" s="168"/>
      <c r="B60" s="58">
        <v>2</v>
      </c>
      <c r="C60" s="59"/>
      <c r="D60" s="60">
        <v>3</v>
      </c>
      <c r="E60" s="58">
        <v>2</v>
      </c>
      <c r="F60" s="59"/>
      <c r="G60" s="60">
        <v>3</v>
      </c>
      <c r="H60" s="166"/>
    </row>
    <row r="61" spans="1:8" ht="15.95" customHeight="1" x14ac:dyDescent="0.15">
      <c r="A61" s="168"/>
      <c r="B61" s="163" t="s">
        <v>104</v>
      </c>
      <c r="C61" s="163"/>
      <c r="D61" s="164"/>
      <c r="E61" s="163" t="s">
        <v>104</v>
      </c>
      <c r="F61" s="163"/>
      <c r="G61" s="164"/>
      <c r="H61" s="165"/>
    </row>
    <row r="62" spans="1:8" ht="15.95" customHeight="1" x14ac:dyDescent="0.15">
      <c r="A62" s="168"/>
      <c r="B62" s="58">
        <v>2</v>
      </c>
      <c r="C62" s="59"/>
      <c r="D62" s="60">
        <v>3</v>
      </c>
      <c r="E62" s="58">
        <v>2</v>
      </c>
      <c r="F62" s="59"/>
      <c r="G62" s="60">
        <v>3</v>
      </c>
      <c r="H62" s="166"/>
    </row>
    <row r="63" spans="1:8" ht="15.95" customHeight="1" x14ac:dyDescent="0.15">
      <c r="A63" s="168"/>
      <c r="B63" s="163" t="s">
        <v>111</v>
      </c>
      <c r="C63" s="163"/>
      <c r="D63" s="164"/>
      <c r="E63" s="163" t="s">
        <v>111</v>
      </c>
      <c r="F63" s="163"/>
      <c r="G63" s="164"/>
      <c r="H63" s="165"/>
    </row>
    <row r="64" spans="1:8" ht="15.95" customHeight="1" x14ac:dyDescent="0.15">
      <c r="A64" s="168"/>
      <c r="B64" s="58">
        <v>2</v>
      </c>
      <c r="C64" s="59"/>
      <c r="D64" s="60">
        <v>3</v>
      </c>
      <c r="E64" s="58">
        <v>2</v>
      </c>
      <c r="F64" s="59"/>
      <c r="G64" s="60">
        <v>3</v>
      </c>
      <c r="H64" s="166"/>
    </row>
    <row r="65" spans="1:8" ht="15.95" customHeight="1" x14ac:dyDescent="0.15">
      <c r="A65" s="168"/>
      <c r="B65" s="163" t="s">
        <v>105</v>
      </c>
      <c r="C65" s="163"/>
      <c r="D65" s="164"/>
      <c r="E65" s="163" t="s">
        <v>105</v>
      </c>
      <c r="F65" s="163"/>
      <c r="G65" s="164"/>
      <c r="H65" s="165"/>
    </row>
    <row r="66" spans="1:8" ht="15.95" customHeight="1" x14ac:dyDescent="0.15">
      <c r="A66" s="168"/>
      <c r="B66" s="58">
        <v>2</v>
      </c>
      <c r="C66" s="59"/>
      <c r="D66" s="60">
        <v>3</v>
      </c>
      <c r="E66" s="58">
        <v>2</v>
      </c>
      <c r="F66" s="59"/>
      <c r="G66" s="60">
        <v>3</v>
      </c>
      <c r="H66" s="166"/>
    </row>
    <row r="67" spans="1:8" ht="15.95" customHeight="1" x14ac:dyDescent="0.15">
      <c r="A67" s="168"/>
      <c r="B67" s="163" t="s">
        <v>106</v>
      </c>
      <c r="C67" s="163"/>
      <c r="D67" s="164"/>
      <c r="E67" s="163" t="s">
        <v>165</v>
      </c>
      <c r="F67" s="163"/>
      <c r="G67" s="164"/>
      <c r="H67" s="165"/>
    </row>
    <row r="68" spans="1:8" ht="15.95" customHeight="1" x14ac:dyDescent="0.15">
      <c r="A68" s="168"/>
      <c r="B68" s="58">
        <v>2</v>
      </c>
      <c r="C68" s="59"/>
      <c r="D68" s="60">
        <v>4</v>
      </c>
      <c r="E68" s="58">
        <v>2</v>
      </c>
      <c r="F68" s="59"/>
      <c r="G68" s="60">
        <v>4</v>
      </c>
      <c r="H68" s="166"/>
    </row>
    <row r="69" spans="1:8" ht="15.95" customHeight="1" x14ac:dyDescent="0.15">
      <c r="A69" s="168"/>
      <c r="B69" s="163" t="s">
        <v>113</v>
      </c>
      <c r="C69" s="163"/>
      <c r="D69" s="164"/>
      <c r="E69" s="163" t="s">
        <v>166</v>
      </c>
      <c r="F69" s="163"/>
      <c r="G69" s="164"/>
      <c r="H69" s="165"/>
    </row>
    <row r="70" spans="1:8" ht="15.95" customHeight="1" x14ac:dyDescent="0.15">
      <c r="A70" s="168"/>
      <c r="B70" s="58">
        <v>2</v>
      </c>
      <c r="C70" s="59"/>
      <c r="D70" s="60">
        <v>4</v>
      </c>
      <c r="E70" s="58">
        <v>2</v>
      </c>
      <c r="F70" s="59"/>
      <c r="G70" s="60">
        <v>4</v>
      </c>
      <c r="H70" s="166"/>
    </row>
    <row r="71" spans="1:8" ht="15.95" customHeight="1" x14ac:dyDescent="0.15">
      <c r="A71" s="168"/>
      <c r="B71" s="163" t="s">
        <v>107</v>
      </c>
      <c r="C71" s="163"/>
      <c r="D71" s="164"/>
      <c r="E71" s="163" t="s">
        <v>167</v>
      </c>
      <c r="F71" s="163"/>
      <c r="G71" s="164"/>
      <c r="H71" s="165"/>
    </row>
    <row r="72" spans="1:8" ht="15.95" customHeight="1" x14ac:dyDescent="0.15">
      <c r="A72" s="168"/>
      <c r="B72" s="58">
        <v>2</v>
      </c>
      <c r="C72" s="59"/>
      <c r="D72" s="60">
        <v>3</v>
      </c>
      <c r="E72" s="58">
        <v>2</v>
      </c>
      <c r="F72" s="59"/>
      <c r="G72" s="60">
        <v>3</v>
      </c>
      <c r="H72" s="166"/>
    </row>
    <row r="73" spans="1:8" ht="15.95" customHeight="1" x14ac:dyDescent="0.15">
      <c r="A73" s="168"/>
      <c r="B73" s="163" t="s">
        <v>114</v>
      </c>
      <c r="C73" s="163"/>
      <c r="D73" s="164"/>
      <c r="E73" s="163" t="s">
        <v>168</v>
      </c>
      <c r="F73" s="163"/>
      <c r="G73" s="164"/>
      <c r="H73" s="165"/>
    </row>
    <row r="74" spans="1:8" ht="15.95" customHeight="1" x14ac:dyDescent="0.15">
      <c r="A74" s="168"/>
      <c r="B74" s="58">
        <v>3</v>
      </c>
      <c r="C74" s="59">
        <v>3</v>
      </c>
      <c r="D74" s="60"/>
      <c r="E74" s="58">
        <v>3</v>
      </c>
      <c r="F74" s="59">
        <v>3</v>
      </c>
      <c r="G74" s="60"/>
      <c r="H74" s="166"/>
    </row>
    <row r="75" spans="1:8" ht="15.95" customHeight="1" x14ac:dyDescent="0.15">
      <c r="A75" s="168"/>
      <c r="B75" s="163" t="s">
        <v>86</v>
      </c>
      <c r="C75" s="163"/>
      <c r="D75" s="164"/>
      <c r="E75" s="163" t="s">
        <v>169</v>
      </c>
      <c r="F75" s="163"/>
      <c r="G75" s="164"/>
      <c r="H75" s="165"/>
    </row>
    <row r="76" spans="1:8" ht="15.95" customHeight="1" x14ac:dyDescent="0.15">
      <c r="A76" s="168"/>
      <c r="B76" s="58">
        <v>2</v>
      </c>
      <c r="C76" s="59"/>
      <c r="D76" s="60">
        <v>3</v>
      </c>
      <c r="E76" s="58">
        <v>2</v>
      </c>
      <c r="F76" s="59"/>
      <c r="G76" s="60">
        <v>3</v>
      </c>
      <c r="H76" s="166"/>
    </row>
    <row r="77" spans="1:8" ht="15.95" customHeight="1" x14ac:dyDescent="0.15">
      <c r="A77" s="168"/>
      <c r="B77" s="163" t="s">
        <v>115</v>
      </c>
      <c r="C77" s="163"/>
      <c r="D77" s="164"/>
      <c r="E77" s="163" t="s">
        <v>115</v>
      </c>
      <c r="F77" s="163"/>
      <c r="G77" s="164"/>
      <c r="H77" s="165"/>
    </row>
    <row r="78" spans="1:8" ht="15.95" customHeight="1" x14ac:dyDescent="0.15">
      <c r="A78" s="168"/>
      <c r="B78" s="58">
        <v>2</v>
      </c>
      <c r="C78" s="59">
        <v>2</v>
      </c>
      <c r="D78" s="60"/>
      <c r="E78" s="58">
        <v>2</v>
      </c>
      <c r="F78" s="59">
        <v>2</v>
      </c>
      <c r="G78" s="60"/>
      <c r="H78" s="166"/>
    </row>
    <row r="79" spans="1:8" ht="15.95" customHeight="1" x14ac:dyDescent="0.15">
      <c r="A79" s="168"/>
      <c r="B79" s="163" t="s">
        <v>98</v>
      </c>
      <c r="C79" s="163"/>
      <c r="D79" s="164"/>
      <c r="E79" s="163" t="s">
        <v>98</v>
      </c>
      <c r="F79" s="163"/>
      <c r="G79" s="164"/>
      <c r="H79" s="165"/>
    </row>
    <row r="80" spans="1:8" ht="15.95" customHeight="1" x14ac:dyDescent="0.15">
      <c r="A80" s="168"/>
      <c r="B80" s="58">
        <v>2</v>
      </c>
      <c r="C80" s="59">
        <v>2</v>
      </c>
      <c r="D80" s="60"/>
      <c r="E80" s="58">
        <v>2</v>
      </c>
      <c r="F80" s="59">
        <v>2</v>
      </c>
      <c r="G80" s="60"/>
      <c r="H80" s="166"/>
    </row>
    <row r="81" spans="1:8" ht="15.95" customHeight="1" x14ac:dyDescent="0.15">
      <c r="A81" s="168"/>
      <c r="B81" s="163" t="s">
        <v>103</v>
      </c>
      <c r="C81" s="163"/>
      <c r="D81" s="164"/>
      <c r="E81" s="163" t="s">
        <v>103</v>
      </c>
      <c r="F81" s="163"/>
      <c r="G81" s="164"/>
      <c r="H81" s="165"/>
    </row>
    <row r="82" spans="1:8" ht="15.95" customHeight="1" x14ac:dyDescent="0.15">
      <c r="A82" s="169"/>
      <c r="B82" s="58">
        <v>2</v>
      </c>
      <c r="C82" s="59">
        <v>2</v>
      </c>
      <c r="D82" s="60"/>
      <c r="E82" s="58">
        <v>2</v>
      </c>
      <c r="F82" s="59">
        <v>2</v>
      </c>
      <c r="G82" s="60"/>
      <c r="H82" s="166"/>
    </row>
    <row r="83" spans="1:8" x14ac:dyDescent="0.15">
      <c r="A83" s="174" t="s">
        <v>170</v>
      </c>
      <c r="B83" s="174"/>
      <c r="C83" s="174"/>
      <c r="D83" s="174"/>
      <c r="E83" s="174"/>
      <c r="F83" s="174"/>
      <c r="G83" s="174"/>
      <c r="H83" s="174"/>
    </row>
  </sheetData>
  <mergeCells count="123">
    <mergeCell ref="A83:H83"/>
    <mergeCell ref="B79:D79"/>
    <mergeCell ref="E79:G79"/>
    <mergeCell ref="H79:H80"/>
    <mergeCell ref="B81:D81"/>
    <mergeCell ref="E81:G81"/>
    <mergeCell ref="H81:H82"/>
    <mergeCell ref="B75:D75"/>
    <mergeCell ref="E75:G75"/>
    <mergeCell ref="H75:H76"/>
    <mergeCell ref="B77:D77"/>
    <mergeCell ref="E77:G77"/>
    <mergeCell ref="H77:H78"/>
    <mergeCell ref="B71:D71"/>
    <mergeCell ref="E71:G71"/>
    <mergeCell ref="H71:H72"/>
    <mergeCell ref="B73:D73"/>
    <mergeCell ref="E73:G73"/>
    <mergeCell ref="H73:H74"/>
    <mergeCell ref="B67:D67"/>
    <mergeCell ref="E67:G67"/>
    <mergeCell ref="H67:H68"/>
    <mergeCell ref="B69:D69"/>
    <mergeCell ref="E69:G69"/>
    <mergeCell ref="H69:H70"/>
    <mergeCell ref="B63:D63"/>
    <mergeCell ref="E63:G63"/>
    <mergeCell ref="H63:H64"/>
    <mergeCell ref="B65:D65"/>
    <mergeCell ref="E65:G65"/>
    <mergeCell ref="H65:H66"/>
    <mergeCell ref="B59:D59"/>
    <mergeCell ref="E59:G59"/>
    <mergeCell ref="H59:H60"/>
    <mergeCell ref="B61:D61"/>
    <mergeCell ref="E61:G61"/>
    <mergeCell ref="H61:H62"/>
    <mergeCell ref="B55:D55"/>
    <mergeCell ref="E55:G55"/>
    <mergeCell ref="H55:H56"/>
    <mergeCell ref="B57:D57"/>
    <mergeCell ref="E57:G57"/>
    <mergeCell ref="H57:H58"/>
    <mergeCell ref="B51:D51"/>
    <mergeCell ref="E51:G51"/>
    <mergeCell ref="H51:H52"/>
    <mergeCell ref="B53:D53"/>
    <mergeCell ref="E53:G53"/>
    <mergeCell ref="H53:H54"/>
    <mergeCell ref="B47:D47"/>
    <mergeCell ref="E47:G47"/>
    <mergeCell ref="H47:H48"/>
    <mergeCell ref="B49:D49"/>
    <mergeCell ref="E49:G49"/>
    <mergeCell ref="H49:H50"/>
    <mergeCell ref="B43:D43"/>
    <mergeCell ref="E43:G43"/>
    <mergeCell ref="H43:H44"/>
    <mergeCell ref="B45:D45"/>
    <mergeCell ref="E45:G45"/>
    <mergeCell ref="H45:H46"/>
    <mergeCell ref="B39:D39"/>
    <mergeCell ref="E39:G39"/>
    <mergeCell ref="H39:H40"/>
    <mergeCell ref="B41:D41"/>
    <mergeCell ref="E41:G41"/>
    <mergeCell ref="H41:H42"/>
    <mergeCell ref="B33:D33"/>
    <mergeCell ref="E33:G33"/>
    <mergeCell ref="H33:H34"/>
    <mergeCell ref="B35:D35"/>
    <mergeCell ref="E35:G35"/>
    <mergeCell ref="B37:D37"/>
    <mergeCell ref="E37:G37"/>
    <mergeCell ref="H37:H38"/>
    <mergeCell ref="H19:H20"/>
    <mergeCell ref="B29:D29"/>
    <mergeCell ref="E29:G29"/>
    <mergeCell ref="H29:H30"/>
    <mergeCell ref="B31:D31"/>
    <mergeCell ref="E31:G31"/>
    <mergeCell ref="H31:H32"/>
    <mergeCell ref="B25:D25"/>
    <mergeCell ref="E25:G25"/>
    <mergeCell ref="H25:H26"/>
    <mergeCell ref="B27:D27"/>
    <mergeCell ref="E27:G27"/>
    <mergeCell ref="H27:H28"/>
    <mergeCell ref="B15:D15"/>
    <mergeCell ref="E15:G15"/>
    <mergeCell ref="H15:H16"/>
    <mergeCell ref="A7:A82"/>
    <mergeCell ref="B7:D7"/>
    <mergeCell ref="E7:G7"/>
    <mergeCell ref="H7:H8"/>
    <mergeCell ref="B9:D9"/>
    <mergeCell ref="E9:G9"/>
    <mergeCell ref="H9:H10"/>
    <mergeCell ref="B11:D11"/>
    <mergeCell ref="E11:G11"/>
    <mergeCell ref="H11:H12"/>
    <mergeCell ref="B21:D21"/>
    <mergeCell ref="E21:G21"/>
    <mergeCell ref="H21:H22"/>
    <mergeCell ref="B23:D23"/>
    <mergeCell ref="E23:G23"/>
    <mergeCell ref="H23:H24"/>
    <mergeCell ref="B17:D17"/>
    <mergeCell ref="E17:G17"/>
    <mergeCell ref="H17:H18"/>
    <mergeCell ref="B19:D19"/>
    <mergeCell ref="E19:G19"/>
    <mergeCell ref="A1:H1"/>
    <mergeCell ref="A3:A6"/>
    <mergeCell ref="B3:G3"/>
    <mergeCell ref="H3:H6"/>
    <mergeCell ref="B4:D4"/>
    <mergeCell ref="E4:G4"/>
    <mergeCell ref="B5:D5"/>
    <mergeCell ref="E5:G5"/>
    <mergeCell ref="B13:D13"/>
    <mergeCell ref="E13:G13"/>
    <mergeCell ref="H13:H14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교육과정구성표(NCS)</vt:lpstr>
      <vt:lpstr>신구교과목대비표 </vt:lpstr>
      <vt:lpstr>교육과정변경현황</vt:lpstr>
      <vt:lpstr>'신구교과목대비표 '!Print_Area</vt:lpstr>
      <vt:lpstr>'신구교과목대비표 '!Print_Titles</vt:lpstr>
    </vt:vector>
  </TitlesOfParts>
  <Company>경문대학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김보람</cp:lastModifiedBy>
  <cp:lastPrinted>2015-03-06T07:27:33Z</cp:lastPrinted>
  <dcterms:created xsi:type="dcterms:W3CDTF">2003-09-29T07:06:00Z</dcterms:created>
  <dcterms:modified xsi:type="dcterms:W3CDTF">2015-08-19T03:07:49Z</dcterms:modified>
</cp:coreProperties>
</file>