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115" windowHeight="8955" activeTab="1"/>
  </bookViews>
  <sheets>
    <sheet name="신구교과목대비표(1013)" sheetId="10" r:id="rId1"/>
    <sheet name="교육과정표" sheetId="9" r:id="rId2"/>
  </sheets>
  <definedNames>
    <definedName name="_xlnm.Print_Area" localSheetId="1">교육과정표!$A$1:$R$55</definedName>
    <definedName name="_xlnm.Print_Titles" localSheetId="0">'신구교과목대비표(1013)'!$2:$5</definedName>
  </definedNames>
  <calcPr calcId="144525"/>
</workbook>
</file>

<file path=xl/calcChain.xml><?xml version="1.0" encoding="utf-8"?>
<calcChain xmlns="http://schemas.openxmlformats.org/spreadsheetml/2006/main">
  <c r="V49" i="9" l="1"/>
  <c r="N12" i="10"/>
  <c r="M12" i="10"/>
  <c r="L12" i="10"/>
  <c r="G54" i="10"/>
  <c r="H54" i="10"/>
  <c r="I54" i="10"/>
  <c r="J54" i="10"/>
  <c r="K54" i="10"/>
  <c r="L54" i="10"/>
  <c r="M54" i="10"/>
  <c r="N54" i="10"/>
  <c r="F115" i="10"/>
  <c r="C115" i="10"/>
  <c r="I113" i="10"/>
  <c r="C113" i="10"/>
  <c r="F113" i="10"/>
  <c r="G87" i="10" l="1"/>
  <c r="H87" i="10"/>
  <c r="I87" i="10"/>
  <c r="J87" i="10"/>
  <c r="K87" i="10"/>
  <c r="L87" i="10"/>
  <c r="M87" i="10"/>
  <c r="N87" i="10"/>
  <c r="F87" i="10"/>
  <c r="G108" i="10"/>
  <c r="G109" i="10" s="1"/>
  <c r="H108" i="10"/>
  <c r="H109" i="10" s="1"/>
  <c r="I108" i="10"/>
  <c r="J108" i="10"/>
  <c r="J109" i="10" s="1"/>
  <c r="K108" i="10"/>
  <c r="K109" i="10" s="1"/>
  <c r="L108" i="10"/>
  <c r="L109" i="10" s="1"/>
  <c r="M108" i="10"/>
  <c r="N108" i="10"/>
  <c r="N109" i="10" s="1"/>
  <c r="F108" i="10"/>
  <c r="G82" i="10"/>
  <c r="K82" i="10"/>
  <c r="F82" i="10"/>
  <c r="G81" i="10"/>
  <c r="H81" i="10"/>
  <c r="H82" i="10" s="1"/>
  <c r="I81" i="10"/>
  <c r="I82" i="10" s="1"/>
  <c r="J81" i="10"/>
  <c r="J82" i="10" s="1"/>
  <c r="K81" i="10"/>
  <c r="L81" i="10"/>
  <c r="L82" i="10" s="1"/>
  <c r="M81" i="10"/>
  <c r="M82" i="10" s="1"/>
  <c r="N81" i="10"/>
  <c r="N82" i="10" s="1"/>
  <c r="F81" i="10"/>
  <c r="I55" i="10"/>
  <c r="N55" i="10"/>
  <c r="F54" i="10"/>
  <c r="K37" i="10"/>
  <c r="K55" i="10" s="1"/>
  <c r="K110" i="10" s="1"/>
  <c r="J37" i="10"/>
  <c r="J55" i="10" s="1"/>
  <c r="J110" i="10" s="1"/>
  <c r="I37" i="10"/>
  <c r="N37" i="10"/>
  <c r="M37" i="10"/>
  <c r="M55" i="10" s="1"/>
  <c r="L37" i="10"/>
  <c r="L55" i="10" s="1"/>
  <c r="H37" i="10"/>
  <c r="H55" i="10" s="1"/>
  <c r="H110" i="10" s="1"/>
  <c r="G37" i="10"/>
  <c r="G55" i="10" s="1"/>
  <c r="F37" i="10"/>
  <c r="F55" i="10" s="1"/>
  <c r="J30" i="10"/>
  <c r="K30" i="10"/>
  <c r="N30" i="10"/>
  <c r="G29" i="10"/>
  <c r="H29" i="10"/>
  <c r="H30" i="10" s="1"/>
  <c r="I29" i="10"/>
  <c r="I30" i="10" s="1"/>
  <c r="J29" i="10"/>
  <c r="K29" i="10"/>
  <c r="L29" i="10"/>
  <c r="L30" i="10" s="1"/>
  <c r="M29" i="10"/>
  <c r="M30" i="10" s="1"/>
  <c r="N29" i="10"/>
  <c r="F29" i="10"/>
  <c r="H12" i="10"/>
  <c r="G12" i="10"/>
  <c r="G30" i="10" s="1"/>
  <c r="F12" i="10"/>
  <c r="F30" i="10" s="1"/>
  <c r="G110" i="10" l="1"/>
  <c r="M109" i="10"/>
  <c r="I109" i="10"/>
  <c r="I110" i="10" s="1"/>
  <c r="F109" i="10"/>
  <c r="F110" i="10" s="1"/>
  <c r="N110" i="10"/>
  <c r="L110" i="10"/>
  <c r="M110" i="10"/>
  <c r="L115" i="10"/>
  <c r="L113" i="10" l="1"/>
  <c r="Q6" i="9"/>
  <c r="Q7" i="9"/>
  <c r="Q8" i="9"/>
  <c r="Q9" i="9"/>
  <c r="Q5" i="9"/>
  <c r="P6" i="9"/>
  <c r="P7" i="9"/>
  <c r="P8" i="9"/>
  <c r="P9" i="9"/>
  <c r="P5" i="9"/>
  <c r="E12" i="9"/>
  <c r="E51" i="9"/>
  <c r="E55" i="9" s="1"/>
  <c r="F51" i="9"/>
  <c r="F55" i="9" s="1"/>
  <c r="G12" i="9"/>
  <c r="G51" i="9"/>
  <c r="H12" i="9"/>
  <c r="H51" i="9"/>
  <c r="I51" i="9"/>
  <c r="I55" i="9" s="1"/>
  <c r="J51" i="9"/>
  <c r="J55" i="9" s="1"/>
  <c r="K51" i="9"/>
  <c r="K55" i="9" s="1"/>
  <c r="L51" i="9"/>
  <c r="L55" i="9" s="1"/>
  <c r="M51" i="9"/>
  <c r="M55" i="9" s="1"/>
  <c r="N51" i="9"/>
  <c r="N55" i="9" s="1"/>
  <c r="O51" i="9"/>
  <c r="O55" i="9" s="1"/>
  <c r="P51" i="9"/>
  <c r="Q51" i="9"/>
  <c r="R51" i="9"/>
  <c r="R55" i="9" s="1"/>
  <c r="D12" i="9"/>
  <c r="D51" i="9"/>
  <c r="Q12" i="9" l="1"/>
  <c r="P12" i="9"/>
  <c r="P55" i="9" s="1"/>
  <c r="D55" i="9"/>
  <c r="H55" i="9"/>
  <c r="Q55" i="9"/>
  <c r="G55" i="9"/>
</calcChain>
</file>

<file path=xl/sharedStrings.xml><?xml version="1.0" encoding="utf-8"?>
<sst xmlns="http://schemas.openxmlformats.org/spreadsheetml/2006/main" count="300" uniqueCount="180">
  <si>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</si>
  <si>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</si>
  <si>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</si>
  <si>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</si>
  <si>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</si>
  <si>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</si>
  <si>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</si>
  <si>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</si>
  <si>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</si>
  <si>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</si>
  <si>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</si>
  <si>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</si>
  <si>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</si>
  <si>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</si>
  <si>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학과/전공: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</si>
  <si>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</si>
  <si>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</si>
  <si>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</si>
  <si>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</si>
  <si>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</si>
  <si>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</si>
  <si>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</si>
  <si>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</si>
  <si>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</si>
  <si>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</si>
  <si>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2009학년도 교육과정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</si>
  <si>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</si>
  <si>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</si>
  <si>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</si>
  <si>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</si>
  <si>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</si>
  <si>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</si>
  <si>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</si>
  <si>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</si>
  <si>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핵심교양 개설학점</t>
    <phoneticPr fontId="1" type="noConversion"/>
  </si>
  <si>
    <t>선택교양 개설학점</t>
    <phoneticPr fontId="1" type="noConversion"/>
  </si>
  <si>
    <t>전공 개설학점 계</t>
    <phoneticPr fontId="1" type="noConversion"/>
  </si>
  <si>
    <t>교양 개설학점 계</t>
    <phoneticPr fontId="1" type="noConversion"/>
  </si>
  <si>
    <t>핵심</t>
    <phoneticPr fontId="1" type="noConversion"/>
  </si>
  <si>
    <t>선택</t>
    <phoneticPr fontId="1" type="noConversion"/>
  </si>
  <si>
    <t>직류전철시스템</t>
  </si>
  <si>
    <t>기초전기전자실습</t>
  </si>
  <si>
    <t>교류전철시스템</t>
  </si>
  <si>
    <t>CAD실습</t>
  </si>
  <si>
    <t>전기철도구조물공학</t>
  </si>
  <si>
    <t>전기설비설계</t>
  </si>
  <si>
    <t>전력변환제어실습</t>
  </si>
  <si>
    <t>철도차량제어실습</t>
  </si>
  <si>
    <t>현장실습</t>
  </si>
  <si>
    <t>전철변전시스템</t>
  </si>
  <si>
    <t>전기철도설비설계</t>
  </si>
  <si>
    <t>전기철도급전실습</t>
  </si>
  <si>
    <t>특성화과목</t>
    <phoneticPr fontId="1" type="noConversion"/>
  </si>
  <si>
    <t>철도전기과</t>
    <phoneticPr fontId="1" type="noConversion"/>
  </si>
  <si>
    <t>회로이론Ⅰ</t>
    <phoneticPr fontId="1" type="noConversion"/>
  </si>
  <si>
    <t>전자기학Ⅰ</t>
    <phoneticPr fontId="1" type="noConversion"/>
  </si>
  <si>
    <t>전기기기Ⅰ</t>
    <phoneticPr fontId="1" type="noConversion"/>
  </si>
  <si>
    <t>전기기초실습</t>
    <phoneticPr fontId="1" type="noConversion"/>
  </si>
  <si>
    <t>전기기기실습</t>
    <phoneticPr fontId="1" type="noConversion"/>
  </si>
  <si>
    <t>회로이론Ⅱ</t>
    <phoneticPr fontId="1" type="noConversion"/>
  </si>
  <si>
    <t>전자기학Ⅱ</t>
    <phoneticPr fontId="1" type="noConversion"/>
  </si>
  <si>
    <t>전기기기Ⅱ</t>
    <phoneticPr fontId="1" type="noConversion"/>
  </si>
  <si>
    <t>전기제도와 CAD실습</t>
    <phoneticPr fontId="1" type="noConversion"/>
  </si>
  <si>
    <t>디지털시스템설계및실험</t>
    <phoneticPr fontId="1" type="noConversion"/>
  </si>
  <si>
    <t>송배전공학</t>
    <phoneticPr fontId="1" type="noConversion"/>
  </si>
  <si>
    <t>전력전자공학</t>
    <phoneticPr fontId="1" type="noConversion"/>
  </si>
  <si>
    <t>전기설비Ⅰ</t>
    <phoneticPr fontId="1" type="noConversion"/>
  </si>
  <si>
    <t>마이크로프로세서응용Ⅰ</t>
    <phoneticPr fontId="1" type="noConversion"/>
  </si>
  <si>
    <t>전력전자실습</t>
    <phoneticPr fontId="1" type="noConversion"/>
  </si>
  <si>
    <t>제어회로실험</t>
    <phoneticPr fontId="1" type="noConversion"/>
  </si>
  <si>
    <t>발변전공학</t>
    <phoneticPr fontId="1" type="noConversion"/>
  </si>
  <si>
    <t>에너지변환공학</t>
    <phoneticPr fontId="1" type="noConversion"/>
  </si>
  <si>
    <t>표준교육과정</t>
    <phoneticPr fontId="1" type="noConversion"/>
  </si>
  <si>
    <t>2010학년도 교육과정</t>
    <phoneticPr fontId="1" type="noConversion"/>
  </si>
  <si>
    <t>영어</t>
    <phoneticPr fontId="1" type="noConversion"/>
  </si>
  <si>
    <t>수학의 이해</t>
    <phoneticPr fontId="1" type="noConversion"/>
  </si>
  <si>
    <t>글쓰기</t>
    <phoneticPr fontId="1" type="noConversion"/>
  </si>
  <si>
    <t>전기회로이론Ⅰ</t>
    <phoneticPr fontId="1" type="noConversion"/>
  </si>
  <si>
    <t>전기자기학Ⅰ</t>
    <phoneticPr fontId="1" type="noConversion"/>
  </si>
  <si>
    <t>철도동력기계실습Ⅰ</t>
    <phoneticPr fontId="1" type="noConversion"/>
  </si>
  <si>
    <t>생활영어</t>
    <phoneticPr fontId="1" type="noConversion"/>
  </si>
  <si>
    <t>인터넷 활용</t>
    <phoneticPr fontId="1" type="noConversion"/>
  </si>
  <si>
    <t>전기회로이론Ⅱ</t>
    <phoneticPr fontId="1" type="noConversion"/>
  </si>
  <si>
    <t>전기자기학Ⅱ</t>
    <phoneticPr fontId="1" type="noConversion"/>
  </si>
  <si>
    <t>철도동력기계실습Ⅱ</t>
    <phoneticPr fontId="1" type="noConversion"/>
  </si>
  <si>
    <t>디지털공학실습</t>
    <phoneticPr fontId="1" type="noConversion"/>
  </si>
  <si>
    <t>발송배전공학Ⅰ</t>
    <phoneticPr fontId="1" type="noConversion"/>
  </si>
  <si>
    <t>전력전자공학Ⅰ</t>
    <phoneticPr fontId="1" type="noConversion"/>
  </si>
  <si>
    <t>철도신호공학Ⅰ</t>
    <phoneticPr fontId="1" type="noConversion"/>
  </si>
  <si>
    <t>마이크로프로세서실습</t>
    <phoneticPr fontId="1" type="noConversion"/>
  </si>
  <si>
    <t>자동제어실습1</t>
    <phoneticPr fontId="1" type="noConversion"/>
  </si>
  <si>
    <t>발송배전공학Ⅱ</t>
    <phoneticPr fontId="1" type="noConversion"/>
  </si>
  <si>
    <t>전력전자공학Ⅱ</t>
    <phoneticPr fontId="1" type="noConversion"/>
  </si>
  <si>
    <t>철도신호공학Ⅱ</t>
    <phoneticPr fontId="1" type="noConversion"/>
  </si>
  <si>
    <t>자동제어실습Ⅱ</t>
    <phoneticPr fontId="1" type="noConversion"/>
  </si>
  <si>
    <t>프로그래밍방법론및연습</t>
    <phoneticPr fontId="1" type="noConversion"/>
  </si>
  <si>
    <t>사회봉사활동</t>
    <phoneticPr fontId="1" type="noConversion"/>
  </si>
  <si>
    <t>기초</t>
    <phoneticPr fontId="1" type="noConversion"/>
  </si>
  <si>
    <t>심화</t>
    <phoneticPr fontId="1" type="noConversion"/>
  </si>
  <si>
    <t>응용</t>
    <phoneticPr fontId="1" type="noConversion"/>
  </si>
  <si>
    <t>0700234</t>
  </si>
  <si>
    <t>학점</t>
    <phoneticPr fontId="1" type="noConversion"/>
  </si>
  <si>
    <t>이론</t>
    <phoneticPr fontId="1" type="noConversion"/>
  </si>
  <si>
    <t>실습</t>
    <phoneticPr fontId="1" type="noConversion"/>
  </si>
  <si>
    <t>핵심</t>
    <phoneticPr fontId="1" type="noConversion"/>
  </si>
  <si>
    <t>영어</t>
    <phoneticPr fontId="1" type="noConversion"/>
  </si>
  <si>
    <t>수학의 이해</t>
    <phoneticPr fontId="1" type="noConversion"/>
  </si>
  <si>
    <t>글쓰기</t>
    <phoneticPr fontId="1" type="noConversion"/>
  </si>
  <si>
    <t>인터넷활용</t>
    <phoneticPr fontId="1" type="noConversion"/>
  </si>
  <si>
    <t>생활영어</t>
    <phoneticPr fontId="1" type="noConversion"/>
  </si>
  <si>
    <t>선택</t>
    <phoneticPr fontId="1" type="noConversion"/>
  </si>
  <si>
    <t>사회봉사활동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</si>
  <si>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</si>
  <si>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</si>
  <si>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</si>
  <si>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전기회로이론Ⅰ</t>
    <phoneticPr fontId="1" type="noConversion"/>
  </si>
  <si>
    <t>전기자기학Ⅰ</t>
    <phoneticPr fontId="1" type="noConversion"/>
  </si>
  <si>
    <t>전기기기Ⅰ</t>
    <phoneticPr fontId="1" type="noConversion"/>
  </si>
  <si>
    <t>직류전철시스템</t>
    <phoneticPr fontId="1" type="noConversion"/>
  </si>
  <si>
    <t>기초전기전자실습</t>
    <phoneticPr fontId="1" type="noConversion"/>
  </si>
  <si>
    <t>철도동력기계실습Ⅰ</t>
    <phoneticPr fontId="1" type="noConversion"/>
  </si>
  <si>
    <t>전공
심화</t>
    <phoneticPr fontId="1" type="noConversion"/>
  </si>
  <si>
    <t>CAD실습</t>
    <phoneticPr fontId="1" type="noConversion"/>
  </si>
  <si>
    <t>교류전철시스템</t>
    <phoneticPr fontId="1" type="noConversion"/>
  </si>
  <si>
    <t>디지털공학실습</t>
    <phoneticPr fontId="1" type="noConversion"/>
  </si>
  <si>
    <t>전기기기Ⅱ</t>
    <phoneticPr fontId="1" type="noConversion"/>
  </si>
  <si>
    <t>전기자기학Ⅱ</t>
    <phoneticPr fontId="1" type="noConversion"/>
  </si>
  <si>
    <t>전기회로이론Ⅱ</t>
    <phoneticPr fontId="1" type="noConversion"/>
  </si>
  <si>
    <t>철도동력기계실습Ⅱ</t>
    <phoneticPr fontId="1" type="noConversion"/>
  </si>
  <si>
    <t>발송배전공학Ⅰ</t>
    <phoneticPr fontId="1" type="noConversion"/>
  </si>
  <si>
    <t>전력전자공학Ⅰ</t>
    <phoneticPr fontId="1" type="noConversion"/>
  </si>
  <si>
    <t>철도신호공학Ⅰ</t>
    <phoneticPr fontId="1" type="noConversion"/>
  </si>
  <si>
    <t>전기철도구조물공학</t>
    <phoneticPr fontId="1" type="noConversion"/>
  </si>
  <si>
    <t>전기설비설계</t>
    <phoneticPr fontId="1" type="noConversion"/>
  </si>
  <si>
    <t>발송배전공학Ⅱ</t>
    <phoneticPr fontId="1" type="noConversion"/>
  </si>
  <si>
    <t>전력전자공학Ⅱ</t>
    <phoneticPr fontId="1" type="noConversion"/>
  </si>
  <si>
    <t>철도신호공학Ⅱ</t>
    <phoneticPr fontId="1" type="noConversion"/>
  </si>
  <si>
    <t>전력변환제어실습</t>
    <phoneticPr fontId="1" type="noConversion"/>
  </si>
  <si>
    <t>전공
응용</t>
    <phoneticPr fontId="1" type="noConversion"/>
  </si>
  <si>
    <t>마이크로프로세서실습</t>
    <phoneticPr fontId="1" type="noConversion"/>
  </si>
  <si>
    <t>철도차량제어실습</t>
    <phoneticPr fontId="1" type="noConversion"/>
  </si>
  <si>
    <t>자동제어실습Ⅰ</t>
    <phoneticPr fontId="1" type="noConversion"/>
  </si>
  <si>
    <t>현장실습</t>
    <phoneticPr fontId="1" type="noConversion"/>
  </si>
  <si>
    <t>전철변전시스템</t>
    <phoneticPr fontId="1" type="noConversion"/>
  </si>
  <si>
    <t>전기철도설비설계</t>
    <phoneticPr fontId="1" type="noConversion"/>
  </si>
  <si>
    <t>전기철도급전실습</t>
    <phoneticPr fontId="1" type="noConversion"/>
  </si>
  <si>
    <t>자동제어실습Ⅱ</t>
    <phoneticPr fontId="1" type="noConversion"/>
  </si>
  <si>
    <t>전공 계</t>
    <phoneticPr fontId="1" type="noConversion"/>
  </si>
  <si>
    <t>교직 계</t>
    <phoneticPr fontId="1" type="noConversion"/>
  </si>
  <si>
    <t>0702436</t>
  </si>
  <si>
    <t>0900318</t>
  </si>
  <si>
    <t>0701731</t>
  </si>
  <si>
    <t>0701751</t>
  </si>
  <si>
    <t>0701761</t>
  </si>
  <si>
    <t>0701940</t>
  </si>
  <si>
    <t>0700327</t>
  </si>
  <si>
    <t>0701730</t>
  </si>
  <si>
    <t>0701750</t>
  </si>
  <si>
    <t>0701760</t>
  </si>
  <si>
    <t>0701909</t>
  </si>
  <si>
    <t>0701939</t>
  </si>
  <si>
    <t>0700545</t>
  </si>
  <si>
    <t>0700685</t>
  </si>
  <si>
    <t>0900319</t>
  </si>
  <si>
    <t>0701741</t>
  </si>
  <si>
    <t>0701757</t>
  </si>
  <si>
    <t>0701762</t>
  </si>
  <si>
    <t>0701765</t>
  </si>
  <si>
    <t>0701942</t>
  </si>
  <si>
    <t>0701766</t>
  </si>
  <si>
    <t>0701758</t>
  </si>
  <si>
    <t>0701759</t>
  </si>
  <si>
    <t>0701831</t>
  </si>
  <si>
    <t>0701945</t>
  </si>
  <si>
    <r>
      <t xml:space="preserve">학과/전공명: </t>
    </r>
    <r>
      <rPr>
        <b/>
        <sz val="9"/>
        <rFont val="맑은 고딕"/>
        <family val="3"/>
        <charset val="129"/>
        <scheme val="minor"/>
      </rPr>
      <t>철도전기과</t>
    </r>
    <phoneticPr fontId="1" type="noConversion"/>
  </si>
  <si>
    <t>0900320</t>
    <phoneticPr fontId="1" type="noConversion"/>
  </si>
  <si>
    <t>0701943</t>
    <phoneticPr fontId="1" type="noConversion"/>
  </si>
  <si>
    <t>0700686</t>
    <phoneticPr fontId="1" type="noConversion"/>
  </si>
  <si>
    <t>0700846</t>
    <phoneticPr fontId="1" type="noConversion"/>
  </si>
  <si>
    <t>1000297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</si>
</sst>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신명조"/>
      <family val="1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4" borderId="0" xfId="0" quotePrefix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vertical="center"/>
    </xf>
    <xf numFmtId="0" fontId="4" fillId="4" borderId="0" xfId="1" quotePrefix="1" applyFont="1" applyFill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FFFFCC"/>
      <color rgb="FF66FFCC"/>
      <color rgb="FF00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view="pageBreakPreview" topLeftCell="A29" zoomScale="85" zoomScaleSheetLayoutView="85" workbookViewId="0">
      <selection activeCell="M101" sqref="M101"/>
    </sheetView>
  </sheetViews>
  <sheetFormatPr defaultRowHeight="13.5"/>
  <cols>
    <col min="1" max="4" width="4.77734375" style="1" customWidth="1"/>
    <col min="5" max="5" width="10.77734375" style="1" customWidth="1"/>
    <col min="6" max="14" width="6.77734375" style="1" customWidth="1"/>
    <col min="15" max="15" width="20.77734375" style="1" customWidth="1"/>
    <col min="16" max="16384" width="8.88671875" style="1"/>
  </cols>
  <sheetData>
    <row r="1" spans="1:15" ht="16.5">
      <c r="A1" s="33" t="s">
        <v>14</v>
      </c>
      <c r="B1" s="34"/>
      <c r="C1" s="47" t="s">
        <v>53</v>
      </c>
      <c r="D1" s="47"/>
      <c r="E1" s="47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95" customHeight="1">
      <c r="A2" s="46" t="s">
        <v>15</v>
      </c>
      <c r="B2" s="46" t="s">
        <v>16</v>
      </c>
      <c r="C2" s="48" t="s">
        <v>17</v>
      </c>
      <c r="D2" s="48" t="s">
        <v>18</v>
      </c>
      <c r="E2" s="48" t="s">
        <v>26</v>
      </c>
      <c r="F2" s="46" t="s">
        <v>25</v>
      </c>
      <c r="G2" s="46"/>
      <c r="H2" s="46"/>
      <c r="I2" s="46" t="s">
        <v>72</v>
      </c>
      <c r="J2" s="46"/>
      <c r="K2" s="46"/>
      <c r="L2" s="46" t="s">
        <v>73</v>
      </c>
      <c r="M2" s="46"/>
      <c r="N2" s="46"/>
      <c r="O2" s="46" t="s">
        <v>23</v>
      </c>
    </row>
    <row r="3" spans="1:15" ht="15.95" customHeight="1">
      <c r="A3" s="46"/>
      <c r="B3" s="46"/>
      <c r="C3" s="48"/>
      <c r="D3" s="48"/>
      <c r="E3" s="48"/>
      <c r="F3" s="46" t="s">
        <v>0</v>
      </c>
      <c r="G3" s="46"/>
      <c r="H3" s="46"/>
      <c r="I3" s="46" t="s">
        <v>0</v>
      </c>
      <c r="J3" s="46"/>
      <c r="K3" s="46"/>
      <c r="L3" s="46" t="s">
        <v>0</v>
      </c>
      <c r="M3" s="46"/>
      <c r="N3" s="46"/>
      <c r="O3" s="46"/>
    </row>
    <row r="4" spans="1:15" ht="15.95" customHeight="1">
      <c r="A4" s="46"/>
      <c r="B4" s="46"/>
      <c r="C4" s="48"/>
      <c r="D4" s="48"/>
      <c r="E4" s="48"/>
      <c r="F4" s="46" t="s">
        <v>19</v>
      </c>
      <c r="G4" s="46" t="s">
        <v>20</v>
      </c>
      <c r="H4" s="46"/>
      <c r="I4" s="46" t="s">
        <v>19</v>
      </c>
      <c r="J4" s="46" t="s">
        <v>20</v>
      </c>
      <c r="K4" s="46"/>
      <c r="L4" s="46" t="s">
        <v>19</v>
      </c>
      <c r="M4" s="46" t="s">
        <v>20</v>
      </c>
      <c r="N4" s="46"/>
      <c r="O4" s="46"/>
    </row>
    <row r="5" spans="1:15" ht="15.95" customHeight="1">
      <c r="A5" s="46"/>
      <c r="B5" s="46"/>
      <c r="C5" s="48"/>
      <c r="D5" s="48"/>
      <c r="E5" s="48"/>
      <c r="F5" s="46"/>
      <c r="G5" s="35" t="s">
        <v>21</v>
      </c>
      <c r="H5" s="35" t="s">
        <v>22</v>
      </c>
      <c r="I5" s="46"/>
      <c r="J5" s="35" t="s">
        <v>21</v>
      </c>
      <c r="K5" s="35" t="s">
        <v>22</v>
      </c>
      <c r="L5" s="46"/>
      <c r="M5" s="35" t="s">
        <v>21</v>
      </c>
      <c r="N5" s="35" t="s">
        <v>22</v>
      </c>
      <c r="O5" s="46"/>
    </row>
    <row r="6" spans="1:15" ht="15.95" customHeight="1">
      <c r="A6" s="46">
        <v>1</v>
      </c>
      <c r="B6" s="46">
        <v>1</v>
      </c>
      <c r="C6" s="46" t="s">
        <v>24</v>
      </c>
      <c r="D6" s="46" t="s">
        <v>38</v>
      </c>
      <c r="E6" s="46"/>
      <c r="F6" s="46" t="s">
        <v>74</v>
      </c>
      <c r="G6" s="46"/>
      <c r="H6" s="46"/>
      <c r="I6" s="46"/>
      <c r="J6" s="46"/>
      <c r="K6" s="46"/>
      <c r="L6" s="46" t="s">
        <v>74</v>
      </c>
      <c r="M6" s="46"/>
      <c r="N6" s="46"/>
      <c r="O6" s="35"/>
    </row>
    <row r="7" spans="1:15" ht="15.95" customHeight="1">
      <c r="A7" s="46"/>
      <c r="B7" s="46"/>
      <c r="C7" s="46"/>
      <c r="D7" s="46"/>
      <c r="E7" s="46"/>
      <c r="F7" s="35">
        <v>1</v>
      </c>
      <c r="G7" s="35">
        <v>2</v>
      </c>
      <c r="H7" s="35"/>
      <c r="I7" s="35"/>
      <c r="J7" s="35"/>
      <c r="K7" s="35"/>
      <c r="L7" s="35">
        <v>1</v>
      </c>
      <c r="M7" s="35">
        <v>2</v>
      </c>
      <c r="N7" s="35"/>
      <c r="O7" s="35"/>
    </row>
    <row r="8" spans="1:15" ht="15.95" customHeight="1">
      <c r="A8" s="46"/>
      <c r="B8" s="46"/>
      <c r="C8" s="46"/>
      <c r="D8" s="46" t="s">
        <v>38</v>
      </c>
      <c r="E8" s="46"/>
      <c r="F8" s="46" t="s">
        <v>75</v>
      </c>
      <c r="G8" s="46"/>
      <c r="H8" s="46"/>
      <c r="I8" s="46"/>
      <c r="J8" s="46"/>
      <c r="K8" s="46"/>
      <c r="L8" s="46" t="s">
        <v>75</v>
      </c>
      <c r="M8" s="46"/>
      <c r="N8" s="46"/>
      <c r="O8" s="35"/>
    </row>
    <row r="9" spans="1:15" ht="15.95" customHeight="1">
      <c r="A9" s="46"/>
      <c r="B9" s="46"/>
      <c r="C9" s="46"/>
      <c r="D9" s="46"/>
      <c r="E9" s="46"/>
      <c r="F9" s="35">
        <v>2</v>
      </c>
      <c r="G9" s="35">
        <v>2</v>
      </c>
      <c r="H9" s="35"/>
      <c r="I9" s="35"/>
      <c r="J9" s="35"/>
      <c r="K9" s="35"/>
      <c r="L9" s="35">
        <v>2</v>
      </c>
      <c r="M9" s="35">
        <v>2</v>
      </c>
      <c r="N9" s="35"/>
      <c r="O9" s="35"/>
    </row>
    <row r="10" spans="1:15" ht="15.95" customHeight="1">
      <c r="A10" s="46"/>
      <c r="B10" s="46"/>
      <c r="C10" s="46"/>
      <c r="D10" s="46" t="s">
        <v>38</v>
      </c>
      <c r="E10" s="46"/>
      <c r="F10" s="46" t="s">
        <v>76</v>
      </c>
      <c r="G10" s="46"/>
      <c r="H10" s="46"/>
      <c r="I10" s="46"/>
      <c r="J10" s="46"/>
      <c r="K10" s="46"/>
      <c r="L10" s="46" t="s">
        <v>76</v>
      </c>
      <c r="M10" s="46"/>
      <c r="N10" s="46"/>
      <c r="O10" s="35"/>
    </row>
    <row r="11" spans="1:15" ht="15.95" customHeight="1">
      <c r="A11" s="46"/>
      <c r="B11" s="46"/>
      <c r="C11" s="46"/>
      <c r="D11" s="46"/>
      <c r="E11" s="46"/>
      <c r="F11" s="35">
        <v>2</v>
      </c>
      <c r="G11" s="35">
        <v>2</v>
      </c>
      <c r="H11" s="35"/>
      <c r="I11" s="35"/>
      <c r="J11" s="35"/>
      <c r="K11" s="35"/>
      <c r="L11" s="35">
        <v>2</v>
      </c>
      <c r="M11" s="35">
        <v>2</v>
      </c>
      <c r="N11" s="35"/>
      <c r="O11" s="35"/>
    </row>
    <row r="12" spans="1:15" ht="15.95" customHeight="1">
      <c r="A12" s="46"/>
      <c r="B12" s="46"/>
      <c r="C12" s="46" t="s">
        <v>11</v>
      </c>
      <c r="D12" s="46"/>
      <c r="E12" s="46"/>
      <c r="F12" s="35">
        <f t="shared" ref="F12:H12" si="0">SUM(F7,,F9,F11)</f>
        <v>5</v>
      </c>
      <c r="G12" s="35">
        <f t="shared" si="0"/>
        <v>6</v>
      </c>
      <c r="H12" s="35">
        <f t="shared" si="0"/>
        <v>0</v>
      </c>
      <c r="I12" s="35"/>
      <c r="J12" s="35"/>
      <c r="K12" s="35"/>
      <c r="L12" s="35">
        <f t="shared" ref="L12:N12" si="1">SUM(L7,,L9,L11)</f>
        <v>5</v>
      </c>
      <c r="M12" s="35">
        <f t="shared" si="1"/>
        <v>6</v>
      </c>
      <c r="N12" s="35">
        <f t="shared" si="1"/>
        <v>0</v>
      </c>
      <c r="O12" s="35"/>
    </row>
    <row r="13" spans="1:15" ht="15.95" customHeight="1">
      <c r="A13" s="46"/>
      <c r="B13" s="46"/>
      <c r="C13" s="46" t="s">
        <v>12</v>
      </c>
      <c r="D13" s="46" t="s">
        <v>97</v>
      </c>
      <c r="E13" s="46"/>
      <c r="F13" s="46" t="s">
        <v>77</v>
      </c>
      <c r="G13" s="46"/>
      <c r="H13" s="46"/>
      <c r="I13" s="46" t="s">
        <v>54</v>
      </c>
      <c r="J13" s="46"/>
      <c r="K13" s="46"/>
      <c r="L13" s="46" t="s">
        <v>77</v>
      </c>
      <c r="M13" s="46"/>
      <c r="N13" s="46"/>
      <c r="O13" s="35"/>
    </row>
    <row r="14" spans="1:15" ht="15.95" customHeight="1">
      <c r="A14" s="46"/>
      <c r="B14" s="46"/>
      <c r="C14" s="46"/>
      <c r="D14" s="46"/>
      <c r="E14" s="46"/>
      <c r="F14" s="35">
        <v>3</v>
      </c>
      <c r="G14" s="35">
        <v>3</v>
      </c>
      <c r="H14" s="35"/>
      <c r="I14" s="35">
        <v>3</v>
      </c>
      <c r="J14" s="35">
        <v>3</v>
      </c>
      <c r="K14" s="35"/>
      <c r="L14" s="35">
        <v>3</v>
      </c>
      <c r="M14" s="35">
        <v>3</v>
      </c>
      <c r="N14" s="35"/>
      <c r="O14" s="35"/>
    </row>
    <row r="15" spans="1:15" ht="15.95" customHeight="1">
      <c r="A15" s="46"/>
      <c r="B15" s="46"/>
      <c r="C15" s="46"/>
      <c r="D15" s="46" t="s">
        <v>97</v>
      </c>
      <c r="E15" s="46"/>
      <c r="F15" s="46" t="s">
        <v>78</v>
      </c>
      <c r="G15" s="46"/>
      <c r="H15" s="46"/>
      <c r="I15" s="46" t="s">
        <v>55</v>
      </c>
      <c r="J15" s="46"/>
      <c r="K15" s="46"/>
      <c r="L15" s="46" t="s">
        <v>78</v>
      </c>
      <c r="M15" s="46"/>
      <c r="N15" s="46"/>
      <c r="O15" s="35"/>
    </row>
    <row r="16" spans="1:15" ht="15.95" customHeight="1">
      <c r="A16" s="46"/>
      <c r="B16" s="46"/>
      <c r="C16" s="46"/>
      <c r="D16" s="46"/>
      <c r="E16" s="46"/>
      <c r="F16" s="35">
        <v>3</v>
      </c>
      <c r="G16" s="35">
        <v>3</v>
      </c>
      <c r="H16" s="35"/>
      <c r="I16" s="35">
        <v>3</v>
      </c>
      <c r="J16" s="35">
        <v>3</v>
      </c>
      <c r="K16" s="35"/>
      <c r="L16" s="35">
        <v>3</v>
      </c>
      <c r="M16" s="35">
        <v>3</v>
      </c>
      <c r="N16" s="35"/>
      <c r="O16" s="35"/>
    </row>
    <row r="17" spans="1:15" ht="15.95" customHeight="1">
      <c r="A17" s="46"/>
      <c r="B17" s="46"/>
      <c r="C17" s="46"/>
      <c r="D17" s="46" t="s">
        <v>97</v>
      </c>
      <c r="E17" s="46"/>
      <c r="F17" s="46" t="s">
        <v>56</v>
      </c>
      <c r="G17" s="46"/>
      <c r="H17" s="46"/>
      <c r="I17" s="46" t="s">
        <v>56</v>
      </c>
      <c r="J17" s="46"/>
      <c r="K17" s="46"/>
      <c r="L17" s="46" t="s">
        <v>56</v>
      </c>
      <c r="M17" s="46"/>
      <c r="N17" s="46"/>
      <c r="O17" s="35"/>
    </row>
    <row r="18" spans="1:15" ht="15.95" customHeight="1">
      <c r="A18" s="46"/>
      <c r="B18" s="46"/>
      <c r="C18" s="46"/>
      <c r="D18" s="46"/>
      <c r="E18" s="46"/>
      <c r="F18" s="35">
        <v>3</v>
      </c>
      <c r="G18" s="35">
        <v>3</v>
      </c>
      <c r="H18" s="35"/>
      <c r="I18" s="35">
        <v>3</v>
      </c>
      <c r="J18" s="35">
        <v>3</v>
      </c>
      <c r="K18" s="35"/>
      <c r="L18" s="35">
        <v>3</v>
      </c>
      <c r="M18" s="35">
        <v>3</v>
      </c>
      <c r="N18" s="35"/>
      <c r="O18" s="35"/>
    </row>
    <row r="19" spans="1:15" ht="15.95" customHeight="1">
      <c r="A19" s="46"/>
      <c r="B19" s="46"/>
      <c r="C19" s="46"/>
      <c r="D19" s="46" t="s">
        <v>97</v>
      </c>
      <c r="E19" s="46"/>
      <c r="F19" s="46" t="s">
        <v>40</v>
      </c>
      <c r="G19" s="46"/>
      <c r="H19" s="46"/>
      <c r="I19" s="46"/>
      <c r="J19" s="46"/>
      <c r="K19" s="46"/>
      <c r="L19" s="46" t="s">
        <v>40</v>
      </c>
      <c r="M19" s="46"/>
      <c r="N19" s="46"/>
      <c r="O19" s="36" t="s">
        <v>52</v>
      </c>
    </row>
    <row r="20" spans="1:15" ht="15.95" customHeight="1">
      <c r="A20" s="46"/>
      <c r="B20" s="46"/>
      <c r="C20" s="46"/>
      <c r="D20" s="46"/>
      <c r="E20" s="46"/>
      <c r="F20" s="35">
        <v>3</v>
      </c>
      <c r="G20" s="35">
        <v>3</v>
      </c>
      <c r="H20" s="35"/>
      <c r="I20" s="35"/>
      <c r="J20" s="35"/>
      <c r="K20" s="35"/>
      <c r="L20" s="35">
        <v>3</v>
      </c>
      <c r="M20" s="35">
        <v>3</v>
      </c>
      <c r="N20" s="35"/>
      <c r="O20" s="36"/>
    </row>
    <row r="21" spans="1:15" ht="15.95" customHeight="1">
      <c r="A21" s="46"/>
      <c r="B21" s="46"/>
      <c r="C21" s="46"/>
      <c r="D21" s="46" t="s">
        <v>97</v>
      </c>
      <c r="E21" s="46"/>
      <c r="F21" s="46" t="s">
        <v>41</v>
      </c>
      <c r="G21" s="46"/>
      <c r="H21" s="46"/>
      <c r="I21" s="46" t="s">
        <v>57</v>
      </c>
      <c r="J21" s="46"/>
      <c r="K21" s="46"/>
      <c r="L21" s="46" t="s">
        <v>41</v>
      </c>
      <c r="M21" s="46"/>
      <c r="N21" s="46"/>
      <c r="O21" s="35"/>
    </row>
    <row r="22" spans="1:15" ht="15.95" customHeight="1">
      <c r="A22" s="46"/>
      <c r="B22" s="46"/>
      <c r="C22" s="46"/>
      <c r="D22" s="46"/>
      <c r="E22" s="46"/>
      <c r="F22" s="35">
        <v>2</v>
      </c>
      <c r="G22" s="35"/>
      <c r="H22" s="35">
        <v>4</v>
      </c>
      <c r="I22" s="35">
        <v>3</v>
      </c>
      <c r="J22" s="35">
        <v>1</v>
      </c>
      <c r="K22" s="35">
        <v>4</v>
      </c>
      <c r="L22" s="35">
        <v>2</v>
      </c>
      <c r="M22" s="35"/>
      <c r="N22" s="35">
        <v>4</v>
      </c>
      <c r="O22" s="36"/>
    </row>
    <row r="23" spans="1:15" ht="15.95" customHeight="1">
      <c r="A23" s="46"/>
      <c r="B23" s="46"/>
      <c r="C23" s="46"/>
      <c r="D23" s="46" t="s">
        <v>97</v>
      </c>
      <c r="E23" s="46"/>
      <c r="F23" s="46" t="s">
        <v>79</v>
      </c>
      <c r="G23" s="46"/>
      <c r="H23" s="46"/>
      <c r="I23" s="46" t="s">
        <v>58</v>
      </c>
      <c r="J23" s="46"/>
      <c r="K23" s="46"/>
      <c r="L23" s="46" t="s">
        <v>79</v>
      </c>
      <c r="M23" s="46"/>
      <c r="N23" s="46"/>
      <c r="O23" s="36" t="s">
        <v>52</v>
      </c>
    </row>
    <row r="24" spans="1:15" ht="15.95" customHeight="1">
      <c r="A24" s="46"/>
      <c r="B24" s="46"/>
      <c r="C24" s="46"/>
      <c r="D24" s="46"/>
      <c r="E24" s="46"/>
      <c r="F24" s="35">
        <v>2</v>
      </c>
      <c r="G24" s="35"/>
      <c r="H24" s="35">
        <v>4</v>
      </c>
      <c r="I24" s="35">
        <v>3</v>
      </c>
      <c r="J24" s="35">
        <v>1</v>
      </c>
      <c r="K24" s="35">
        <v>4</v>
      </c>
      <c r="L24" s="35">
        <v>2</v>
      </c>
      <c r="M24" s="35"/>
      <c r="N24" s="35">
        <v>4</v>
      </c>
      <c r="O24" s="35"/>
    </row>
    <row r="25" spans="1:15" ht="15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5"/>
    </row>
    <row r="26" spans="1:15" ht="15.95" customHeight="1">
      <c r="A26" s="46"/>
      <c r="B26" s="46"/>
      <c r="C26" s="46"/>
      <c r="D26" s="46"/>
      <c r="E26" s="46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5.9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35"/>
    </row>
    <row r="28" spans="1:15" ht="15.95" customHeight="1">
      <c r="A28" s="46"/>
      <c r="B28" s="46"/>
      <c r="C28" s="46"/>
      <c r="D28" s="46"/>
      <c r="E28" s="46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95" customHeight="1">
      <c r="A29" s="46"/>
      <c r="B29" s="46"/>
      <c r="C29" s="46" t="s">
        <v>13</v>
      </c>
      <c r="D29" s="46"/>
      <c r="E29" s="46"/>
      <c r="F29" s="35">
        <f>SUM(F14,F16,F18,F20,F22,F24,F26,F28)</f>
        <v>16</v>
      </c>
      <c r="G29" s="35">
        <f t="shared" ref="G29:N29" si="2">SUM(G14,G16,G18,G20,G22,G24,G26,G28)</f>
        <v>12</v>
      </c>
      <c r="H29" s="35">
        <f t="shared" si="2"/>
        <v>8</v>
      </c>
      <c r="I29" s="35">
        <f t="shared" si="2"/>
        <v>15</v>
      </c>
      <c r="J29" s="35">
        <f t="shared" si="2"/>
        <v>11</v>
      </c>
      <c r="K29" s="35">
        <f t="shared" si="2"/>
        <v>8</v>
      </c>
      <c r="L29" s="35">
        <f t="shared" si="2"/>
        <v>16</v>
      </c>
      <c r="M29" s="35">
        <f t="shared" si="2"/>
        <v>12</v>
      </c>
      <c r="N29" s="35">
        <f t="shared" si="2"/>
        <v>8</v>
      </c>
      <c r="O29" s="35"/>
    </row>
    <row r="30" spans="1:15" ht="15.95" customHeight="1">
      <c r="A30" s="46"/>
      <c r="B30" s="46" t="s">
        <v>27</v>
      </c>
      <c r="C30" s="46"/>
      <c r="D30" s="46"/>
      <c r="E30" s="46"/>
      <c r="F30" s="35">
        <f>F29+F12</f>
        <v>21</v>
      </c>
      <c r="G30" s="35">
        <f t="shared" ref="G30:N30" si="3">G29+G12</f>
        <v>18</v>
      </c>
      <c r="H30" s="35">
        <f t="shared" si="3"/>
        <v>8</v>
      </c>
      <c r="I30" s="35">
        <f t="shared" si="3"/>
        <v>15</v>
      </c>
      <c r="J30" s="35">
        <f t="shared" si="3"/>
        <v>11</v>
      </c>
      <c r="K30" s="35">
        <f t="shared" si="3"/>
        <v>8</v>
      </c>
      <c r="L30" s="35">
        <f t="shared" si="3"/>
        <v>21</v>
      </c>
      <c r="M30" s="35">
        <f t="shared" si="3"/>
        <v>18</v>
      </c>
      <c r="N30" s="35">
        <f t="shared" si="3"/>
        <v>8</v>
      </c>
      <c r="O30" s="35"/>
    </row>
    <row r="31" spans="1:15" ht="15.95" customHeight="1">
      <c r="A31" s="46"/>
      <c r="B31" s="46">
        <v>2</v>
      </c>
      <c r="C31" s="46" t="s">
        <v>24</v>
      </c>
      <c r="D31" s="46" t="s">
        <v>38</v>
      </c>
      <c r="E31" s="46"/>
      <c r="F31" s="46" t="s">
        <v>80</v>
      </c>
      <c r="G31" s="46"/>
      <c r="H31" s="46"/>
      <c r="I31" s="46"/>
      <c r="J31" s="46"/>
      <c r="K31" s="46"/>
      <c r="L31" s="46" t="s">
        <v>80</v>
      </c>
      <c r="M31" s="46"/>
      <c r="N31" s="46"/>
      <c r="O31" s="35"/>
    </row>
    <row r="32" spans="1:15" ht="15.95" customHeight="1">
      <c r="A32" s="46"/>
      <c r="B32" s="46"/>
      <c r="C32" s="46"/>
      <c r="D32" s="46"/>
      <c r="E32" s="46"/>
      <c r="F32" s="35">
        <v>1</v>
      </c>
      <c r="G32" s="35">
        <v>2</v>
      </c>
      <c r="H32" s="35"/>
      <c r="I32" s="35"/>
      <c r="J32" s="35"/>
      <c r="K32" s="35"/>
      <c r="L32" s="35">
        <v>1</v>
      </c>
      <c r="M32" s="35">
        <v>2</v>
      </c>
      <c r="N32" s="35"/>
      <c r="O32" s="35"/>
    </row>
    <row r="33" spans="1:15" ht="15.95" customHeight="1">
      <c r="A33" s="46"/>
      <c r="B33" s="46"/>
      <c r="C33" s="46"/>
      <c r="D33" s="46" t="s">
        <v>38</v>
      </c>
      <c r="E33" s="46"/>
      <c r="F33" s="46" t="s">
        <v>81</v>
      </c>
      <c r="G33" s="46"/>
      <c r="H33" s="46"/>
      <c r="I33" s="46"/>
      <c r="J33" s="46"/>
      <c r="K33" s="46"/>
      <c r="L33" s="46" t="s">
        <v>81</v>
      </c>
      <c r="M33" s="46"/>
      <c r="N33" s="46"/>
      <c r="O33" s="35"/>
    </row>
    <row r="34" spans="1:15" ht="15.95" customHeight="1">
      <c r="A34" s="46"/>
      <c r="B34" s="46"/>
      <c r="C34" s="46"/>
      <c r="D34" s="46"/>
      <c r="E34" s="46"/>
      <c r="F34" s="35">
        <v>2</v>
      </c>
      <c r="G34" s="35">
        <v>2</v>
      </c>
      <c r="H34" s="35"/>
      <c r="I34" s="35"/>
      <c r="J34" s="35"/>
      <c r="K34" s="35"/>
      <c r="L34" s="35">
        <v>2</v>
      </c>
      <c r="M34" s="35">
        <v>2</v>
      </c>
      <c r="N34" s="35"/>
      <c r="O34" s="35"/>
    </row>
    <row r="35" spans="1:15" ht="15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5"/>
    </row>
    <row r="36" spans="1:15" ht="15.95" customHeight="1">
      <c r="A36" s="46"/>
      <c r="B36" s="46"/>
      <c r="C36" s="46"/>
      <c r="D36" s="46"/>
      <c r="E36" s="46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95" customHeight="1">
      <c r="A37" s="46"/>
      <c r="B37" s="46"/>
      <c r="C37" s="46" t="s">
        <v>11</v>
      </c>
      <c r="D37" s="46"/>
      <c r="E37" s="46"/>
      <c r="F37" s="35">
        <f t="shared" ref="F37:K37" si="4">SUM(F32,F34,F36)</f>
        <v>3</v>
      </c>
      <c r="G37" s="35">
        <f t="shared" si="4"/>
        <v>4</v>
      </c>
      <c r="H37" s="35">
        <f t="shared" si="4"/>
        <v>0</v>
      </c>
      <c r="I37" s="35">
        <f t="shared" si="4"/>
        <v>0</v>
      </c>
      <c r="J37" s="35">
        <f t="shared" si="4"/>
        <v>0</v>
      </c>
      <c r="K37" s="35">
        <f t="shared" si="4"/>
        <v>0</v>
      </c>
      <c r="L37" s="35">
        <f t="shared" ref="L37:N37" si="5">SUM(L32,L34,L36)</f>
        <v>3</v>
      </c>
      <c r="M37" s="35">
        <f t="shared" si="5"/>
        <v>4</v>
      </c>
      <c r="N37" s="35">
        <f t="shared" si="5"/>
        <v>0</v>
      </c>
      <c r="O37" s="35"/>
    </row>
    <row r="38" spans="1:15" ht="15.95" customHeight="1">
      <c r="A38" s="46"/>
      <c r="B38" s="46"/>
      <c r="C38" s="46" t="s">
        <v>12</v>
      </c>
      <c r="D38" s="46" t="s">
        <v>98</v>
      </c>
      <c r="E38" s="46"/>
      <c r="F38" s="46" t="s">
        <v>82</v>
      </c>
      <c r="G38" s="46"/>
      <c r="H38" s="46"/>
      <c r="I38" s="46" t="s">
        <v>59</v>
      </c>
      <c r="J38" s="46"/>
      <c r="K38" s="46"/>
      <c r="L38" s="46" t="s">
        <v>82</v>
      </c>
      <c r="M38" s="46"/>
      <c r="N38" s="46"/>
      <c r="O38" s="35"/>
    </row>
    <row r="39" spans="1:15" ht="15.95" customHeight="1">
      <c r="A39" s="46"/>
      <c r="B39" s="46"/>
      <c r="C39" s="46"/>
      <c r="D39" s="46"/>
      <c r="E39" s="46"/>
      <c r="F39" s="35">
        <v>3</v>
      </c>
      <c r="G39" s="35">
        <v>3</v>
      </c>
      <c r="H39" s="35"/>
      <c r="I39" s="35">
        <v>3</v>
      </c>
      <c r="J39" s="35">
        <v>3</v>
      </c>
      <c r="K39" s="35"/>
      <c r="L39" s="35">
        <v>3</v>
      </c>
      <c r="M39" s="35">
        <v>3</v>
      </c>
      <c r="N39" s="35"/>
      <c r="O39" s="35"/>
    </row>
    <row r="40" spans="1:15" ht="15.95" customHeight="1">
      <c r="A40" s="46"/>
      <c r="B40" s="46"/>
      <c r="C40" s="46"/>
      <c r="D40" s="46" t="s">
        <v>98</v>
      </c>
      <c r="E40" s="46"/>
      <c r="F40" s="46" t="s">
        <v>83</v>
      </c>
      <c r="G40" s="46"/>
      <c r="H40" s="46"/>
      <c r="I40" s="46" t="s">
        <v>60</v>
      </c>
      <c r="J40" s="46"/>
      <c r="K40" s="46"/>
      <c r="L40" s="46" t="s">
        <v>83</v>
      </c>
      <c r="M40" s="46"/>
      <c r="N40" s="46"/>
      <c r="O40" s="35"/>
    </row>
    <row r="41" spans="1:15" ht="15.95" customHeight="1">
      <c r="A41" s="46"/>
      <c r="B41" s="46"/>
      <c r="C41" s="46"/>
      <c r="D41" s="46"/>
      <c r="E41" s="46"/>
      <c r="F41" s="35">
        <v>3</v>
      </c>
      <c r="G41" s="35">
        <v>3</v>
      </c>
      <c r="H41" s="35"/>
      <c r="I41" s="35">
        <v>3</v>
      </c>
      <c r="J41" s="35">
        <v>3</v>
      </c>
      <c r="K41" s="35"/>
      <c r="L41" s="35">
        <v>3</v>
      </c>
      <c r="M41" s="35">
        <v>3</v>
      </c>
      <c r="N41" s="35"/>
      <c r="O41" s="35"/>
    </row>
    <row r="42" spans="1:15" ht="15.95" customHeight="1">
      <c r="A42" s="46"/>
      <c r="B42" s="46"/>
      <c r="C42" s="46"/>
      <c r="D42" s="46" t="s">
        <v>98</v>
      </c>
      <c r="E42" s="46"/>
      <c r="F42" s="46" t="s">
        <v>61</v>
      </c>
      <c r="G42" s="46"/>
      <c r="H42" s="46"/>
      <c r="I42" s="46" t="s">
        <v>61</v>
      </c>
      <c r="J42" s="46"/>
      <c r="K42" s="46"/>
      <c r="L42" s="46" t="s">
        <v>61</v>
      </c>
      <c r="M42" s="46"/>
      <c r="N42" s="46"/>
      <c r="O42" s="35"/>
    </row>
    <row r="43" spans="1:15" ht="15.95" customHeight="1">
      <c r="A43" s="46"/>
      <c r="B43" s="46"/>
      <c r="C43" s="46"/>
      <c r="D43" s="46"/>
      <c r="E43" s="46"/>
      <c r="F43" s="35">
        <v>3</v>
      </c>
      <c r="G43" s="35">
        <v>3</v>
      </c>
      <c r="H43" s="35"/>
      <c r="I43" s="35">
        <v>3</v>
      </c>
      <c r="J43" s="35">
        <v>3</v>
      </c>
      <c r="K43" s="35"/>
      <c r="L43" s="35">
        <v>3</v>
      </c>
      <c r="M43" s="35">
        <v>3</v>
      </c>
      <c r="N43" s="35"/>
      <c r="O43" s="35"/>
    </row>
    <row r="44" spans="1:15" ht="15.95" customHeight="1">
      <c r="A44" s="46"/>
      <c r="B44" s="46"/>
      <c r="C44" s="46"/>
      <c r="D44" s="46" t="s">
        <v>98</v>
      </c>
      <c r="E44" s="46"/>
      <c r="F44" s="46" t="s">
        <v>42</v>
      </c>
      <c r="G44" s="46"/>
      <c r="H44" s="46"/>
      <c r="I44" s="46"/>
      <c r="J44" s="46"/>
      <c r="K44" s="46"/>
      <c r="L44" s="46" t="s">
        <v>42</v>
      </c>
      <c r="M44" s="46"/>
      <c r="N44" s="46"/>
      <c r="O44" s="36" t="s">
        <v>52</v>
      </c>
    </row>
    <row r="45" spans="1:15" ht="15.95" customHeight="1">
      <c r="A45" s="46"/>
      <c r="B45" s="46"/>
      <c r="C45" s="46"/>
      <c r="D45" s="46"/>
      <c r="E45" s="46"/>
      <c r="F45" s="35">
        <v>3</v>
      </c>
      <c r="G45" s="35">
        <v>3</v>
      </c>
      <c r="H45" s="35"/>
      <c r="I45" s="35"/>
      <c r="J45" s="35"/>
      <c r="K45" s="35"/>
      <c r="L45" s="35">
        <v>3</v>
      </c>
      <c r="M45" s="35">
        <v>3</v>
      </c>
      <c r="N45" s="35"/>
      <c r="O45" s="36"/>
    </row>
    <row r="46" spans="1:15" ht="15.95" customHeight="1">
      <c r="A46" s="46"/>
      <c r="B46" s="46"/>
      <c r="C46" s="46"/>
      <c r="D46" s="46" t="s">
        <v>98</v>
      </c>
      <c r="E46" s="46"/>
      <c r="F46" s="46" t="s">
        <v>43</v>
      </c>
      <c r="G46" s="46"/>
      <c r="H46" s="46"/>
      <c r="I46" s="46" t="s">
        <v>62</v>
      </c>
      <c r="J46" s="46"/>
      <c r="K46" s="46"/>
      <c r="L46" s="46" t="s">
        <v>43</v>
      </c>
      <c r="M46" s="46"/>
      <c r="N46" s="46"/>
      <c r="O46" s="35"/>
    </row>
    <row r="47" spans="1:15" ht="15.95" customHeight="1">
      <c r="A47" s="46"/>
      <c r="B47" s="46"/>
      <c r="C47" s="46"/>
      <c r="D47" s="46"/>
      <c r="E47" s="46"/>
      <c r="F47" s="35">
        <v>2</v>
      </c>
      <c r="G47" s="35"/>
      <c r="H47" s="35">
        <v>4</v>
      </c>
      <c r="I47" s="35">
        <v>3</v>
      </c>
      <c r="J47" s="35">
        <v>1</v>
      </c>
      <c r="K47" s="35">
        <v>4</v>
      </c>
      <c r="L47" s="35">
        <v>2</v>
      </c>
      <c r="M47" s="35"/>
      <c r="N47" s="35">
        <v>4</v>
      </c>
      <c r="O47" s="36"/>
    </row>
    <row r="48" spans="1:15" ht="15.95" customHeight="1">
      <c r="A48" s="46"/>
      <c r="B48" s="46"/>
      <c r="C48" s="46"/>
      <c r="D48" s="46" t="s">
        <v>98</v>
      </c>
      <c r="E48" s="46"/>
      <c r="F48" s="46" t="s">
        <v>84</v>
      </c>
      <c r="G48" s="46"/>
      <c r="H48" s="46"/>
      <c r="I48" s="46"/>
      <c r="J48" s="46"/>
      <c r="K48" s="46"/>
      <c r="L48" s="46" t="s">
        <v>84</v>
      </c>
      <c r="M48" s="46"/>
      <c r="N48" s="46"/>
      <c r="O48" s="36" t="s">
        <v>52</v>
      </c>
    </row>
    <row r="49" spans="1:15" ht="15.95" customHeight="1">
      <c r="A49" s="46"/>
      <c r="B49" s="46"/>
      <c r="C49" s="46"/>
      <c r="D49" s="46"/>
      <c r="E49" s="46"/>
      <c r="F49" s="35">
        <v>2</v>
      </c>
      <c r="G49" s="35"/>
      <c r="H49" s="35">
        <v>4</v>
      </c>
      <c r="I49" s="35"/>
      <c r="J49" s="35"/>
      <c r="K49" s="35"/>
      <c r="L49" s="35">
        <v>2</v>
      </c>
      <c r="M49" s="35"/>
      <c r="N49" s="35">
        <v>4</v>
      </c>
      <c r="O49" s="35"/>
    </row>
    <row r="50" spans="1:15" ht="15.95" customHeight="1">
      <c r="A50" s="46"/>
      <c r="B50" s="46"/>
      <c r="C50" s="46"/>
      <c r="D50" s="46" t="s">
        <v>98</v>
      </c>
      <c r="E50" s="46"/>
      <c r="F50" s="46" t="s">
        <v>85</v>
      </c>
      <c r="G50" s="46"/>
      <c r="H50" s="46"/>
      <c r="I50" s="46" t="s">
        <v>63</v>
      </c>
      <c r="J50" s="46"/>
      <c r="K50" s="46"/>
      <c r="L50" s="46" t="s">
        <v>85</v>
      </c>
      <c r="M50" s="46"/>
      <c r="N50" s="46"/>
      <c r="O50" s="35"/>
    </row>
    <row r="51" spans="1:15" ht="15.95" customHeight="1">
      <c r="A51" s="46"/>
      <c r="B51" s="46"/>
      <c r="C51" s="46"/>
      <c r="D51" s="46"/>
      <c r="E51" s="46"/>
      <c r="F51" s="35">
        <v>2</v>
      </c>
      <c r="G51" s="35"/>
      <c r="H51" s="35">
        <v>4</v>
      </c>
      <c r="I51" s="35">
        <v>3</v>
      </c>
      <c r="J51" s="35">
        <v>1</v>
      </c>
      <c r="K51" s="35">
        <v>4</v>
      </c>
      <c r="L51" s="35">
        <v>2</v>
      </c>
      <c r="M51" s="35"/>
      <c r="N51" s="35">
        <v>4</v>
      </c>
      <c r="O51" s="36"/>
    </row>
    <row r="52" spans="1:15" ht="15.9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35"/>
    </row>
    <row r="53" spans="1:15" ht="15.95" customHeight="1">
      <c r="A53" s="46"/>
      <c r="B53" s="46"/>
      <c r="C53" s="46"/>
      <c r="D53" s="46"/>
      <c r="E53" s="46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4" spans="1:15" ht="15.95" customHeight="1">
      <c r="A54" s="46"/>
      <c r="B54" s="46"/>
      <c r="C54" s="46" t="s">
        <v>13</v>
      </c>
      <c r="D54" s="46"/>
      <c r="E54" s="46"/>
      <c r="F54" s="35">
        <f>SUM(F39,F41,F43,F45,F47,F49,F51,F53)</f>
        <v>18</v>
      </c>
      <c r="G54" s="35">
        <f t="shared" ref="G54:N54" si="6">SUM(G39,G41,G43,G45,G47,G49,G51,G53)</f>
        <v>12</v>
      </c>
      <c r="H54" s="35">
        <f t="shared" si="6"/>
        <v>12</v>
      </c>
      <c r="I54" s="35">
        <f t="shared" si="6"/>
        <v>15</v>
      </c>
      <c r="J54" s="35">
        <f t="shared" si="6"/>
        <v>11</v>
      </c>
      <c r="K54" s="35">
        <f t="shared" si="6"/>
        <v>8</v>
      </c>
      <c r="L54" s="35">
        <f t="shared" si="6"/>
        <v>18</v>
      </c>
      <c r="M54" s="35">
        <f t="shared" si="6"/>
        <v>12</v>
      </c>
      <c r="N54" s="35">
        <f t="shared" si="6"/>
        <v>12</v>
      </c>
      <c r="O54" s="35"/>
    </row>
    <row r="55" spans="1:15" ht="15.95" customHeight="1">
      <c r="A55" s="46"/>
      <c r="B55" s="46" t="s">
        <v>27</v>
      </c>
      <c r="C55" s="46"/>
      <c r="D55" s="46"/>
      <c r="E55" s="46"/>
      <c r="F55" s="35">
        <f>SUM(F37,F54)</f>
        <v>21</v>
      </c>
      <c r="G55" s="35">
        <f t="shared" ref="G55:N55" si="7">SUM(G37,G54)</f>
        <v>16</v>
      </c>
      <c r="H55" s="35">
        <f t="shared" si="7"/>
        <v>12</v>
      </c>
      <c r="I55" s="35">
        <f t="shared" si="7"/>
        <v>15</v>
      </c>
      <c r="J55" s="35">
        <f t="shared" si="7"/>
        <v>11</v>
      </c>
      <c r="K55" s="35">
        <f t="shared" si="7"/>
        <v>8</v>
      </c>
      <c r="L55" s="35">
        <f t="shared" si="7"/>
        <v>21</v>
      </c>
      <c r="M55" s="35">
        <f t="shared" si="7"/>
        <v>16</v>
      </c>
      <c r="N55" s="35">
        <f t="shared" si="7"/>
        <v>12</v>
      </c>
      <c r="O55" s="35"/>
    </row>
    <row r="56" spans="1:15" ht="15.95" customHeight="1">
      <c r="A56" s="46">
        <v>2</v>
      </c>
      <c r="B56" s="46">
        <v>1</v>
      </c>
      <c r="C56" s="46" t="s">
        <v>24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5"/>
    </row>
    <row r="57" spans="1:15" ht="15.95" customHeight="1">
      <c r="A57" s="46"/>
      <c r="B57" s="46"/>
      <c r="C57" s="46"/>
      <c r="D57" s="46"/>
      <c r="E57" s="46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9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35"/>
    </row>
    <row r="59" spans="1:15" ht="15.95" customHeight="1">
      <c r="A59" s="46"/>
      <c r="B59" s="46"/>
      <c r="C59" s="46"/>
      <c r="D59" s="46"/>
      <c r="E59" s="46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9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35"/>
    </row>
    <row r="61" spans="1:15" ht="15.95" customHeight="1">
      <c r="A61" s="46"/>
      <c r="B61" s="46"/>
      <c r="C61" s="46"/>
      <c r="D61" s="46"/>
      <c r="E61" s="46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95" customHeight="1">
      <c r="A62" s="46"/>
      <c r="B62" s="46"/>
      <c r="C62" s="46" t="s">
        <v>11</v>
      </c>
      <c r="D62" s="46"/>
      <c r="E62" s="46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95" customHeight="1">
      <c r="A63" s="46"/>
      <c r="B63" s="46"/>
      <c r="C63" s="46" t="s">
        <v>12</v>
      </c>
      <c r="D63" s="46" t="s">
        <v>98</v>
      </c>
      <c r="E63" s="46"/>
      <c r="F63" s="46" t="s">
        <v>86</v>
      </c>
      <c r="G63" s="46"/>
      <c r="H63" s="46"/>
      <c r="I63" s="46" t="s">
        <v>64</v>
      </c>
      <c r="J63" s="46"/>
      <c r="K63" s="46"/>
      <c r="L63" s="46" t="s">
        <v>86</v>
      </c>
      <c r="M63" s="46"/>
      <c r="N63" s="46"/>
      <c r="O63" s="35"/>
    </row>
    <row r="64" spans="1:15" ht="15.95" customHeight="1">
      <c r="A64" s="46"/>
      <c r="B64" s="46"/>
      <c r="C64" s="46"/>
      <c r="D64" s="46"/>
      <c r="E64" s="46"/>
      <c r="F64" s="35">
        <v>3</v>
      </c>
      <c r="G64" s="35">
        <v>3</v>
      </c>
      <c r="H64" s="35"/>
      <c r="I64" s="35">
        <v>3</v>
      </c>
      <c r="J64" s="35">
        <v>3</v>
      </c>
      <c r="K64" s="35"/>
      <c r="L64" s="35">
        <v>3</v>
      </c>
      <c r="M64" s="35">
        <v>3</v>
      </c>
      <c r="N64" s="35"/>
      <c r="O64" s="35"/>
    </row>
    <row r="65" spans="1:15" ht="15.95" customHeight="1">
      <c r="A65" s="46"/>
      <c r="B65" s="46"/>
      <c r="C65" s="46"/>
      <c r="D65" s="46" t="s">
        <v>98</v>
      </c>
      <c r="E65" s="46"/>
      <c r="F65" s="46" t="s">
        <v>87</v>
      </c>
      <c r="G65" s="46"/>
      <c r="H65" s="46"/>
      <c r="I65" s="46" t="s">
        <v>65</v>
      </c>
      <c r="J65" s="46"/>
      <c r="K65" s="46"/>
      <c r="L65" s="46" t="s">
        <v>87</v>
      </c>
      <c r="M65" s="46"/>
      <c r="N65" s="46"/>
      <c r="O65" s="35"/>
    </row>
    <row r="66" spans="1:15" ht="15.95" customHeight="1">
      <c r="A66" s="46"/>
      <c r="B66" s="46"/>
      <c r="C66" s="46"/>
      <c r="D66" s="46"/>
      <c r="E66" s="46"/>
      <c r="F66" s="35">
        <v>3</v>
      </c>
      <c r="G66" s="35">
        <v>3</v>
      </c>
      <c r="H66" s="35"/>
      <c r="I66" s="35">
        <v>3</v>
      </c>
      <c r="J66" s="35">
        <v>3</v>
      </c>
      <c r="K66" s="35"/>
      <c r="L66" s="35">
        <v>3</v>
      </c>
      <c r="M66" s="35">
        <v>3</v>
      </c>
      <c r="N66" s="35"/>
      <c r="O66" s="35"/>
    </row>
    <row r="67" spans="1:15" ht="15.95" customHeight="1">
      <c r="A67" s="46"/>
      <c r="B67" s="46"/>
      <c r="C67" s="46"/>
      <c r="D67" s="46" t="s">
        <v>98</v>
      </c>
      <c r="E67" s="46"/>
      <c r="F67" s="46" t="s">
        <v>44</v>
      </c>
      <c r="G67" s="46"/>
      <c r="H67" s="46"/>
      <c r="I67" s="46"/>
      <c r="J67" s="46"/>
      <c r="K67" s="46"/>
      <c r="L67" s="46" t="s">
        <v>44</v>
      </c>
      <c r="M67" s="46"/>
      <c r="N67" s="46"/>
      <c r="O67" s="36" t="s">
        <v>52</v>
      </c>
    </row>
    <row r="68" spans="1:15" ht="15.95" customHeight="1">
      <c r="A68" s="46"/>
      <c r="B68" s="46"/>
      <c r="C68" s="46"/>
      <c r="D68" s="46"/>
      <c r="E68" s="46"/>
      <c r="F68" s="35">
        <v>3</v>
      </c>
      <c r="G68" s="35">
        <v>3</v>
      </c>
      <c r="H68" s="35"/>
      <c r="I68" s="35"/>
      <c r="J68" s="35"/>
      <c r="K68" s="35"/>
      <c r="L68" s="35">
        <v>3</v>
      </c>
      <c r="M68" s="35">
        <v>3</v>
      </c>
      <c r="N68" s="35"/>
      <c r="O68" s="35"/>
    </row>
    <row r="69" spans="1:15" ht="15.95" customHeight="1">
      <c r="A69" s="46"/>
      <c r="B69" s="46"/>
      <c r="C69" s="46"/>
      <c r="D69" s="46" t="s">
        <v>98</v>
      </c>
      <c r="E69" s="35"/>
      <c r="F69" s="46" t="s">
        <v>88</v>
      </c>
      <c r="G69" s="46"/>
      <c r="H69" s="46"/>
      <c r="I69" s="46"/>
      <c r="J69" s="46"/>
      <c r="K69" s="46"/>
      <c r="L69" s="46" t="s">
        <v>88</v>
      </c>
      <c r="M69" s="46"/>
      <c r="N69" s="46"/>
      <c r="O69" s="36" t="s">
        <v>52</v>
      </c>
    </row>
    <row r="70" spans="1:15" ht="15.95" customHeight="1">
      <c r="A70" s="46"/>
      <c r="B70" s="46"/>
      <c r="C70" s="46"/>
      <c r="D70" s="46"/>
      <c r="E70" s="35"/>
      <c r="F70" s="35">
        <v>3</v>
      </c>
      <c r="G70" s="35">
        <v>3</v>
      </c>
      <c r="H70" s="35"/>
      <c r="I70" s="35"/>
      <c r="J70" s="35"/>
      <c r="K70" s="35"/>
      <c r="L70" s="35">
        <v>3</v>
      </c>
      <c r="M70" s="35">
        <v>3</v>
      </c>
      <c r="N70" s="35"/>
      <c r="O70" s="35"/>
    </row>
    <row r="71" spans="1:15" ht="15.95" customHeight="1">
      <c r="A71" s="46"/>
      <c r="B71" s="46"/>
      <c r="C71" s="46"/>
      <c r="D71" s="46" t="s">
        <v>98</v>
      </c>
      <c r="E71" s="35"/>
      <c r="F71" s="46" t="s">
        <v>45</v>
      </c>
      <c r="G71" s="46"/>
      <c r="H71" s="46"/>
      <c r="I71" s="46" t="s">
        <v>66</v>
      </c>
      <c r="J71" s="46"/>
      <c r="K71" s="46"/>
      <c r="L71" s="46" t="s">
        <v>45</v>
      </c>
      <c r="M71" s="46"/>
      <c r="N71" s="46"/>
      <c r="O71" s="37"/>
    </row>
    <row r="72" spans="1:15" ht="15.95" customHeight="1">
      <c r="A72" s="46"/>
      <c r="B72" s="46"/>
      <c r="C72" s="46"/>
      <c r="D72" s="46"/>
      <c r="E72" s="35"/>
      <c r="F72" s="35">
        <v>3</v>
      </c>
      <c r="G72" s="35">
        <v>3</v>
      </c>
      <c r="H72" s="35"/>
      <c r="I72" s="35">
        <v>3</v>
      </c>
      <c r="J72" s="35">
        <v>3</v>
      </c>
      <c r="K72" s="35"/>
      <c r="L72" s="35">
        <v>3</v>
      </c>
      <c r="M72" s="35">
        <v>3</v>
      </c>
      <c r="N72" s="35"/>
      <c r="O72" s="36"/>
    </row>
    <row r="73" spans="1:15" ht="15.95" customHeight="1">
      <c r="A73" s="46"/>
      <c r="B73" s="46"/>
      <c r="C73" s="46"/>
      <c r="D73" s="46" t="s">
        <v>99</v>
      </c>
      <c r="E73" s="35"/>
      <c r="F73" s="46" t="s">
        <v>89</v>
      </c>
      <c r="G73" s="46"/>
      <c r="H73" s="46"/>
      <c r="I73" s="46" t="s">
        <v>67</v>
      </c>
      <c r="J73" s="46"/>
      <c r="K73" s="46"/>
      <c r="L73" s="46" t="s">
        <v>89</v>
      </c>
      <c r="M73" s="46"/>
      <c r="N73" s="46"/>
      <c r="O73" s="35"/>
    </row>
    <row r="74" spans="1:15" ht="15.95" customHeight="1">
      <c r="A74" s="46"/>
      <c r="B74" s="46"/>
      <c r="C74" s="46"/>
      <c r="D74" s="46"/>
      <c r="E74" s="35"/>
      <c r="F74" s="35">
        <v>2</v>
      </c>
      <c r="G74" s="35"/>
      <c r="H74" s="35">
        <v>4</v>
      </c>
      <c r="I74" s="35">
        <v>3</v>
      </c>
      <c r="J74" s="35">
        <v>2</v>
      </c>
      <c r="K74" s="35">
        <v>2</v>
      </c>
      <c r="L74" s="35">
        <v>2</v>
      </c>
      <c r="M74" s="35"/>
      <c r="N74" s="35">
        <v>4</v>
      </c>
      <c r="O74" s="35"/>
    </row>
    <row r="75" spans="1:15" ht="15.95" customHeight="1">
      <c r="A75" s="46"/>
      <c r="B75" s="46"/>
      <c r="C75" s="46"/>
      <c r="D75" s="46" t="s">
        <v>98</v>
      </c>
      <c r="E75" s="35"/>
      <c r="F75" s="46" t="s">
        <v>46</v>
      </c>
      <c r="G75" s="46"/>
      <c r="H75" s="46"/>
      <c r="I75" s="46" t="s">
        <v>68</v>
      </c>
      <c r="J75" s="46"/>
      <c r="K75" s="46"/>
      <c r="L75" s="46" t="s">
        <v>46</v>
      </c>
      <c r="M75" s="46"/>
      <c r="N75" s="46"/>
      <c r="O75" s="35"/>
    </row>
    <row r="76" spans="1:15" ht="15.95" customHeight="1">
      <c r="A76" s="46"/>
      <c r="B76" s="46"/>
      <c r="C76" s="46"/>
      <c r="D76" s="46"/>
      <c r="E76" s="35"/>
      <c r="F76" s="35">
        <v>2</v>
      </c>
      <c r="G76" s="35"/>
      <c r="H76" s="35">
        <v>4</v>
      </c>
      <c r="I76" s="35">
        <v>3</v>
      </c>
      <c r="J76" s="35">
        <v>1</v>
      </c>
      <c r="K76" s="35">
        <v>4</v>
      </c>
      <c r="L76" s="35">
        <v>2</v>
      </c>
      <c r="M76" s="35"/>
      <c r="N76" s="35">
        <v>4</v>
      </c>
      <c r="O76" s="35"/>
    </row>
    <row r="77" spans="1:15" ht="15.95" customHeight="1">
      <c r="A77" s="46"/>
      <c r="B77" s="46"/>
      <c r="C77" s="46"/>
      <c r="D77" s="46" t="s">
        <v>99</v>
      </c>
      <c r="E77" s="46"/>
      <c r="F77" s="46" t="s">
        <v>90</v>
      </c>
      <c r="G77" s="46"/>
      <c r="H77" s="46"/>
      <c r="I77" s="46" t="s">
        <v>69</v>
      </c>
      <c r="J77" s="46"/>
      <c r="K77" s="46"/>
      <c r="L77" s="46" t="s">
        <v>90</v>
      </c>
      <c r="M77" s="46"/>
      <c r="N77" s="46"/>
      <c r="O77" s="35"/>
    </row>
    <row r="78" spans="1:15" ht="15.95" customHeight="1">
      <c r="A78" s="46"/>
      <c r="B78" s="46"/>
      <c r="C78" s="46"/>
      <c r="D78" s="46"/>
      <c r="E78" s="46"/>
      <c r="F78" s="35">
        <v>2</v>
      </c>
      <c r="G78" s="35"/>
      <c r="H78" s="35">
        <v>4</v>
      </c>
      <c r="I78" s="35">
        <v>3</v>
      </c>
      <c r="J78" s="35">
        <v>1</v>
      </c>
      <c r="K78" s="35">
        <v>4</v>
      </c>
      <c r="L78" s="35">
        <v>2</v>
      </c>
      <c r="M78" s="35"/>
      <c r="N78" s="35">
        <v>4</v>
      </c>
      <c r="O78" s="35"/>
    </row>
    <row r="79" spans="1:15" ht="15.9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35"/>
    </row>
    <row r="80" spans="1:15" ht="15.95" customHeight="1">
      <c r="A80" s="46"/>
      <c r="B80" s="46"/>
      <c r="C80" s="46"/>
      <c r="D80" s="46"/>
      <c r="E80" s="46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.95" customHeight="1">
      <c r="A81" s="46"/>
      <c r="B81" s="46"/>
      <c r="C81" s="46" t="s">
        <v>13</v>
      </c>
      <c r="D81" s="46"/>
      <c r="E81" s="46"/>
      <c r="F81" s="35">
        <f>SUM(F64,F66,F68,F70,F72,F74,F76,F78)</f>
        <v>21</v>
      </c>
      <c r="G81" s="35">
        <f t="shared" ref="G81:N81" si="8">SUM(G64,G66,G68,G70,G72,G74,G76,G78)</f>
        <v>15</v>
      </c>
      <c r="H81" s="35">
        <f t="shared" si="8"/>
        <v>12</v>
      </c>
      <c r="I81" s="35">
        <f t="shared" si="8"/>
        <v>18</v>
      </c>
      <c r="J81" s="35">
        <f t="shared" si="8"/>
        <v>13</v>
      </c>
      <c r="K81" s="35">
        <f t="shared" si="8"/>
        <v>10</v>
      </c>
      <c r="L81" s="35">
        <f t="shared" si="8"/>
        <v>21</v>
      </c>
      <c r="M81" s="35">
        <f t="shared" si="8"/>
        <v>15</v>
      </c>
      <c r="N81" s="35">
        <f t="shared" si="8"/>
        <v>12</v>
      </c>
      <c r="O81" s="35"/>
    </row>
    <row r="82" spans="1:15" ht="15.95" customHeight="1">
      <c r="A82" s="46"/>
      <c r="B82" s="46" t="s">
        <v>27</v>
      </c>
      <c r="C82" s="46"/>
      <c r="D82" s="46"/>
      <c r="E82" s="46"/>
      <c r="F82" s="35">
        <f>SUM(F62,F81)</f>
        <v>21</v>
      </c>
      <c r="G82" s="35">
        <f t="shared" ref="G82:N82" si="9">SUM(G62,G81)</f>
        <v>15</v>
      </c>
      <c r="H82" s="35">
        <f t="shared" si="9"/>
        <v>12</v>
      </c>
      <c r="I82" s="35">
        <f t="shared" si="9"/>
        <v>18</v>
      </c>
      <c r="J82" s="35">
        <f t="shared" si="9"/>
        <v>13</v>
      </c>
      <c r="K82" s="35">
        <f t="shared" si="9"/>
        <v>10</v>
      </c>
      <c r="L82" s="35">
        <f t="shared" si="9"/>
        <v>21</v>
      </c>
      <c r="M82" s="35">
        <f t="shared" si="9"/>
        <v>15</v>
      </c>
      <c r="N82" s="35">
        <f t="shared" si="9"/>
        <v>12</v>
      </c>
      <c r="O82" s="35"/>
    </row>
    <row r="83" spans="1:15" ht="15.95" customHeight="1">
      <c r="A83" s="46"/>
      <c r="B83" s="46">
        <v>2</v>
      </c>
      <c r="C83" s="46" t="s">
        <v>24</v>
      </c>
      <c r="D83" s="46" t="s">
        <v>39</v>
      </c>
      <c r="E83" s="46"/>
      <c r="F83" s="46" t="s">
        <v>96</v>
      </c>
      <c r="G83" s="46"/>
      <c r="H83" s="46"/>
      <c r="I83" s="46"/>
      <c r="J83" s="46"/>
      <c r="K83" s="46"/>
      <c r="L83" s="46" t="s">
        <v>96</v>
      </c>
      <c r="M83" s="46"/>
      <c r="N83" s="46"/>
      <c r="O83" s="35"/>
    </row>
    <row r="84" spans="1:15" ht="15.95" customHeight="1">
      <c r="A84" s="46"/>
      <c r="B84" s="46"/>
      <c r="C84" s="46"/>
      <c r="D84" s="46"/>
      <c r="E84" s="46"/>
      <c r="F84" s="35">
        <v>1</v>
      </c>
      <c r="G84" s="35"/>
      <c r="H84" s="35"/>
      <c r="I84" s="35"/>
      <c r="J84" s="35"/>
      <c r="K84" s="35"/>
      <c r="L84" s="35">
        <v>1</v>
      </c>
      <c r="M84" s="35"/>
      <c r="N84" s="35"/>
      <c r="O84" s="35"/>
    </row>
    <row r="85" spans="1:15" ht="15.9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35"/>
    </row>
    <row r="86" spans="1:15" ht="15.95" customHeight="1">
      <c r="A86" s="46"/>
      <c r="B86" s="46"/>
      <c r="C86" s="46"/>
      <c r="D86" s="46"/>
      <c r="E86" s="46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5.95" customHeight="1">
      <c r="A87" s="46"/>
      <c r="B87" s="46"/>
      <c r="C87" s="46" t="s">
        <v>11</v>
      </c>
      <c r="D87" s="46"/>
      <c r="E87" s="46"/>
      <c r="F87" s="35">
        <f>SUM(F84,F86)</f>
        <v>1</v>
      </c>
      <c r="G87" s="35">
        <f t="shared" ref="G87:N87" si="10">SUM(G84,G86)</f>
        <v>0</v>
      </c>
      <c r="H87" s="35">
        <f t="shared" si="10"/>
        <v>0</v>
      </c>
      <c r="I87" s="35">
        <f t="shared" si="10"/>
        <v>0</v>
      </c>
      <c r="J87" s="35">
        <f t="shared" si="10"/>
        <v>0</v>
      </c>
      <c r="K87" s="35">
        <f t="shared" si="10"/>
        <v>0</v>
      </c>
      <c r="L87" s="35">
        <f t="shared" si="10"/>
        <v>1</v>
      </c>
      <c r="M87" s="35">
        <f t="shared" si="10"/>
        <v>0</v>
      </c>
      <c r="N87" s="35">
        <f t="shared" si="10"/>
        <v>0</v>
      </c>
      <c r="O87" s="35"/>
    </row>
    <row r="88" spans="1:15" ht="15.95" customHeight="1">
      <c r="A88" s="46"/>
      <c r="B88" s="46"/>
      <c r="C88" s="46" t="s">
        <v>12</v>
      </c>
      <c r="D88" s="46" t="s">
        <v>98</v>
      </c>
      <c r="E88" s="46"/>
      <c r="F88" s="46" t="s">
        <v>91</v>
      </c>
      <c r="G88" s="46"/>
      <c r="H88" s="46"/>
      <c r="I88" s="46" t="s">
        <v>70</v>
      </c>
      <c r="J88" s="46"/>
      <c r="K88" s="46"/>
      <c r="L88" s="46" t="s">
        <v>91</v>
      </c>
      <c r="M88" s="46"/>
      <c r="N88" s="46"/>
      <c r="O88" s="35"/>
    </row>
    <row r="89" spans="1:15" ht="15.95" customHeight="1">
      <c r="A89" s="46"/>
      <c r="B89" s="46"/>
      <c r="C89" s="46"/>
      <c r="D89" s="46"/>
      <c r="E89" s="46"/>
      <c r="F89" s="35">
        <v>3</v>
      </c>
      <c r="G89" s="35">
        <v>3</v>
      </c>
      <c r="H89" s="35"/>
      <c r="I89" s="35">
        <v>3</v>
      </c>
      <c r="J89" s="35">
        <v>3</v>
      </c>
      <c r="K89" s="35"/>
      <c r="L89" s="35">
        <v>3</v>
      </c>
      <c r="M89" s="35">
        <v>3</v>
      </c>
      <c r="N89" s="35"/>
      <c r="O89" s="35"/>
    </row>
    <row r="90" spans="1:15" ht="15.95" customHeight="1">
      <c r="A90" s="46"/>
      <c r="B90" s="46"/>
      <c r="C90" s="46"/>
      <c r="D90" s="46" t="s">
        <v>98</v>
      </c>
      <c r="E90" s="46"/>
      <c r="F90" s="46" t="s">
        <v>92</v>
      </c>
      <c r="G90" s="46"/>
      <c r="H90" s="46"/>
      <c r="I90" s="46" t="s">
        <v>71</v>
      </c>
      <c r="J90" s="46"/>
      <c r="K90" s="46"/>
      <c r="L90" s="46" t="s">
        <v>92</v>
      </c>
      <c r="M90" s="46"/>
      <c r="N90" s="46"/>
      <c r="O90" s="35"/>
    </row>
    <row r="91" spans="1:15" ht="15.95" customHeight="1">
      <c r="A91" s="46"/>
      <c r="B91" s="46"/>
      <c r="C91" s="46"/>
      <c r="D91" s="46"/>
      <c r="E91" s="46"/>
      <c r="F91" s="35">
        <v>3</v>
      </c>
      <c r="G91" s="35">
        <v>3</v>
      </c>
      <c r="H91" s="35"/>
      <c r="I91" s="35">
        <v>3</v>
      </c>
      <c r="J91" s="35">
        <v>3</v>
      </c>
      <c r="K91" s="35"/>
      <c r="L91" s="35">
        <v>3</v>
      </c>
      <c r="M91" s="35">
        <v>3</v>
      </c>
      <c r="N91" s="35"/>
      <c r="O91" s="35"/>
    </row>
    <row r="92" spans="1:15" ht="15.95" customHeight="1">
      <c r="A92" s="46"/>
      <c r="B92" s="46"/>
      <c r="C92" s="46"/>
      <c r="D92" s="46" t="s">
        <v>99</v>
      </c>
      <c r="E92" s="46"/>
      <c r="F92" s="46" t="s">
        <v>47</v>
      </c>
      <c r="G92" s="46"/>
      <c r="H92" s="46"/>
      <c r="I92" s="46"/>
      <c r="J92" s="46"/>
      <c r="K92" s="46"/>
      <c r="L92" s="46" t="s">
        <v>47</v>
      </c>
      <c r="M92" s="46"/>
      <c r="N92" s="46"/>
      <c r="O92" s="36" t="s">
        <v>52</v>
      </c>
    </row>
    <row r="93" spans="1:15" ht="15.95" customHeight="1">
      <c r="A93" s="46"/>
      <c r="B93" s="46"/>
      <c r="C93" s="46"/>
      <c r="D93" s="46"/>
      <c r="E93" s="46"/>
      <c r="F93" s="35">
        <v>2</v>
      </c>
      <c r="G93" s="35"/>
      <c r="H93" s="35">
        <v>4</v>
      </c>
      <c r="I93" s="35"/>
      <c r="J93" s="35"/>
      <c r="K93" s="35"/>
      <c r="L93" s="35">
        <v>2</v>
      </c>
      <c r="M93" s="35"/>
      <c r="N93" s="35">
        <v>4</v>
      </c>
      <c r="O93" s="36"/>
    </row>
    <row r="94" spans="1:15" ht="15.95" customHeight="1">
      <c r="A94" s="46"/>
      <c r="B94" s="46"/>
      <c r="C94" s="46"/>
      <c r="D94" s="46" t="s">
        <v>99</v>
      </c>
      <c r="E94" s="46"/>
      <c r="F94" s="46" t="s">
        <v>48</v>
      </c>
      <c r="G94" s="46"/>
      <c r="H94" s="46"/>
      <c r="I94" s="46" t="s">
        <v>48</v>
      </c>
      <c r="J94" s="46"/>
      <c r="K94" s="46"/>
      <c r="L94" s="46" t="s">
        <v>48</v>
      </c>
      <c r="M94" s="46"/>
      <c r="N94" s="46"/>
      <c r="O94" s="35"/>
    </row>
    <row r="95" spans="1:15" ht="15.95" customHeight="1">
      <c r="A95" s="46"/>
      <c r="B95" s="46"/>
      <c r="C95" s="46"/>
      <c r="D95" s="46"/>
      <c r="E95" s="46"/>
      <c r="F95" s="35">
        <v>3</v>
      </c>
      <c r="G95" s="35"/>
      <c r="H95" s="35"/>
      <c r="I95" s="35">
        <v>3</v>
      </c>
      <c r="J95" s="35"/>
      <c r="K95" s="35"/>
      <c r="L95" s="35">
        <v>3</v>
      </c>
      <c r="M95" s="35"/>
      <c r="N95" s="35"/>
      <c r="O95" s="35"/>
    </row>
    <row r="96" spans="1:15" ht="15.95" customHeight="1">
      <c r="A96" s="46"/>
      <c r="B96" s="46"/>
      <c r="C96" s="46"/>
      <c r="D96" s="46" t="s">
        <v>99</v>
      </c>
      <c r="E96" s="46"/>
      <c r="F96" s="46" t="s">
        <v>49</v>
      </c>
      <c r="G96" s="46"/>
      <c r="H96" s="46"/>
      <c r="I96" s="46"/>
      <c r="J96" s="46"/>
      <c r="K96" s="46"/>
      <c r="L96" s="46" t="s">
        <v>49</v>
      </c>
      <c r="M96" s="46"/>
      <c r="N96" s="46"/>
      <c r="O96" s="36" t="s">
        <v>52</v>
      </c>
    </row>
    <row r="97" spans="1:15" ht="15.95" customHeight="1">
      <c r="A97" s="46"/>
      <c r="B97" s="46"/>
      <c r="C97" s="46"/>
      <c r="D97" s="46"/>
      <c r="E97" s="46"/>
      <c r="F97" s="35">
        <v>3</v>
      </c>
      <c r="G97" s="35">
        <v>3</v>
      </c>
      <c r="H97" s="35"/>
      <c r="I97" s="35"/>
      <c r="J97" s="35"/>
      <c r="K97" s="35"/>
      <c r="L97" s="35">
        <v>3</v>
      </c>
      <c r="M97" s="35">
        <v>3</v>
      </c>
      <c r="N97" s="35"/>
      <c r="O97" s="36"/>
    </row>
    <row r="98" spans="1:15" ht="15.95" customHeight="1">
      <c r="A98" s="46"/>
      <c r="B98" s="46"/>
      <c r="C98" s="46"/>
      <c r="D98" s="46" t="s">
        <v>99</v>
      </c>
      <c r="E98" s="46"/>
      <c r="F98" s="46" t="s">
        <v>50</v>
      </c>
      <c r="G98" s="46"/>
      <c r="H98" s="46"/>
      <c r="I98" s="46"/>
      <c r="J98" s="46"/>
      <c r="K98" s="46"/>
      <c r="L98" s="46" t="s">
        <v>50</v>
      </c>
      <c r="M98" s="46"/>
      <c r="N98" s="46"/>
      <c r="O98" s="36" t="s">
        <v>52</v>
      </c>
    </row>
    <row r="99" spans="1:15" ht="15.95" customHeight="1">
      <c r="A99" s="46"/>
      <c r="B99" s="46"/>
      <c r="C99" s="46"/>
      <c r="D99" s="46"/>
      <c r="E99" s="46"/>
      <c r="F99" s="35">
        <v>3</v>
      </c>
      <c r="G99" s="35">
        <v>3</v>
      </c>
      <c r="H99" s="35"/>
      <c r="I99" s="35"/>
      <c r="J99" s="35"/>
      <c r="K99" s="35"/>
      <c r="L99" s="35">
        <v>3</v>
      </c>
      <c r="M99" s="35">
        <v>3</v>
      </c>
      <c r="N99" s="35"/>
      <c r="O99" s="36"/>
    </row>
    <row r="100" spans="1:15" ht="15.95" customHeight="1">
      <c r="A100" s="46"/>
      <c r="B100" s="46"/>
      <c r="C100" s="46"/>
      <c r="D100" s="46" t="s">
        <v>98</v>
      </c>
      <c r="E100" s="46"/>
      <c r="F100" s="46" t="s">
        <v>93</v>
      </c>
      <c r="G100" s="46"/>
      <c r="H100" s="46"/>
      <c r="I100" s="46"/>
      <c r="J100" s="46"/>
      <c r="K100" s="46"/>
      <c r="L100" s="46" t="s">
        <v>93</v>
      </c>
      <c r="M100" s="46"/>
      <c r="N100" s="46"/>
      <c r="O100" s="36" t="s">
        <v>52</v>
      </c>
    </row>
    <row r="101" spans="1:15" ht="15.95" customHeight="1">
      <c r="A101" s="46"/>
      <c r="B101" s="46"/>
      <c r="C101" s="46"/>
      <c r="D101" s="46"/>
      <c r="E101" s="46"/>
      <c r="F101" s="35">
        <v>3</v>
      </c>
      <c r="G101" s="35">
        <v>3</v>
      </c>
      <c r="H101" s="35"/>
      <c r="I101" s="35"/>
      <c r="J101" s="35"/>
      <c r="K101" s="35"/>
      <c r="L101" s="35">
        <v>3</v>
      </c>
      <c r="M101" s="35">
        <v>3</v>
      </c>
      <c r="N101" s="35"/>
      <c r="O101" s="36"/>
    </row>
    <row r="102" spans="1:15" ht="15.95" customHeight="1">
      <c r="A102" s="46"/>
      <c r="B102" s="46"/>
      <c r="C102" s="46"/>
      <c r="D102" s="46" t="s">
        <v>99</v>
      </c>
      <c r="E102" s="46"/>
      <c r="F102" s="46" t="s">
        <v>51</v>
      </c>
      <c r="G102" s="46"/>
      <c r="H102" s="46"/>
      <c r="I102" s="46"/>
      <c r="J102" s="46"/>
      <c r="K102" s="46"/>
      <c r="L102" s="46" t="s">
        <v>51</v>
      </c>
      <c r="M102" s="46"/>
      <c r="N102" s="46"/>
      <c r="O102" s="36" t="s">
        <v>52</v>
      </c>
    </row>
    <row r="103" spans="1:15" ht="15.95" customHeight="1">
      <c r="A103" s="46"/>
      <c r="B103" s="46"/>
      <c r="C103" s="46"/>
      <c r="D103" s="46"/>
      <c r="E103" s="46"/>
      <c r="F103" s="35">
        <v>2</v>
      </c>
      <c r="G103" s="35"/>
      <c r="H103" s="35">
        <v>4</v>
      </c>
      <c r="I103" s="35"/>
      <c r="J103" s="35"/>
      <c r="K103" s="35"/>
      <c r="L103" s="35">
        <v>2</v>
      </c>
      <c r="M103" s="35"/>
      <c r="N103" s="35">
        <v>4</v>
      </c>
      <c r="O103" s="35"/>
    </row>
    <row r="104" spans="1:15" ht="15.95" customHeight="1">
      <c r="A104" s="46"/>
      <c r="B104" s="46"/>
      <c r="C104" s="46"/>
      <c r="D104" s="46" t="s">
        <v>99</v>
      </c>
      <c r="E104" s="46"/>
      <c r="F104" s="46" t="s">
        <v>94</v>
      </c>
      <c r="G104" s="46"/>
      <c r="H104" s="46"/>
      <c r="I104" s="46" t="s">
        <v>95</v>
      </c>
      <c r="J104" s="46"/>
      <c r="K104" s="46"/>
      <c r="L104" s="46" t="s">
        <v>94</v>
      </c>
      <c r="M104" s="46"/>
      <c r="N104" s="46"/>
      <c r="O104" s="35"/>
    </row>
    <row r="105" spans="1:15" ht="15.95" customHeight="1">
      <c r="A105" s="46"/>
      <c r="B105" s="46"/>
      <c r="C105" s="46"/>
      <c r="D105" s="46"/>
      <c r="E105" s="46"/>
      <c r="F105" s="35">
        <v>2</v>
      </c>
      <c r="G105" s="35"/>
      <c r="H105" s="35">
        <v>4</v>
      </c>
      <c r="I105" s="35">
        <v>3</v>
      </c>
      <c r="J105" s="35">
        <v>2</v>
      </c>
      <c r="K105" s="35">
        <v>2</v>
      </c>
      <c r="L105" s="35">
        <v>2</v>
      </c>
      <c r="M105" s="35"/>
      <c r="N105" s="35">
        <v>4</v>
      </c>
      <c r="O105" s="36"/>
    </row>
    <row r="106" spans="1:15" ht="15.9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35"/>
    </row>
    <row r="107" spans="1:15" ht="15.95" customHeight="1">
      <c r="A107" s="46"/>
      <c r="B107" s="46"/>
      <c r="C107" s="46"/>
      <c r="D107" s="46"/>
      <c r="E107" s="46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5.95" customHeight="1">
      <c r="A108" s="46"/>
      <c r="B108" s="46"/>
      <c r="C108" s="46" t="s">
        <v>13</v>
      </c>
      <c r="D108" s="46"/>
      <c r="E108" s="46"/>
      <c r="F108" s="35">
        <f>SUM(F89,F91,F93,F95,F97,F99,F101,F103,F105,F107)</f>
        <v>24</v>
      </c>
      <c r="G108" s="35">
        <f t="shared" ref="G108:N108" si="11">SUM(G89,G91,G93,G95,G97,G99,G101,G103,G105,G107)</f>
        <v>15</v>
      </c>
      <c r="H108" s="35">
        <f t="shared" si="11"/>
        <v>12</v>
      </c>
      <c r="I108" s="35">
        <f t="shared" si="11"/>
        <v>12</v>
      </c>
      <c r="J108" s="35">
        <f t="shared" si="11"/>
        <v>8</v>
      </c>
      <c r="K108" s="35">
        <f t="shared" si="11"/>
        <v>2</v>
      </c>
      <c r="L108" s="35">
        <f t="shared" si="11"/>
        <v>24</v>
      </c>
      <c r="M108" s="35">
        <f t="shared" si="11"/>
        <v>15</v>
      </c>
      <c r="N108" s="35">
        <f t="shared" si="11"/>
        <v>12</v>
      </c>
      <c r="O108" s="35"/>
    </row>
    <row r="109" spans="1:15" ht="15.95" customHeight="1">
      <c r="A109" s="46"/>
      <c r="B109" s="46" t="s">
        <v>27</v>
      </c>
      <c r="C109" s="46"/>
      <c r="D109" s="46"/>
      <c r="E109" s="46"/>
      <c r="F109" s="35">
        <f>SUM(F108,F87)</f>
        <v>25</v>
      </c>
      <c r="G109" s="35">
        <f t="shared" ref="G109:N109" si="12">SUM(G108,G87)</f>
        <v>15</v>
      </c>
      <c r="H109" s="35">
        <f t="shared" si="12"/>
        <v>12</v>
      </c>
      <c r="I109" s="35">
        <f t="shared" si="12"/>
        <v>12</v>
      </c>
      <c r="J109" s="35">
        <f t="shared" si="12"/>
        <v>8</v>
      </c>
      <c r="K109" s="35">
        <f t="shared" si="12"/>
        <v>2</v>
      </c>
      <c r="L109" s="35">
        <f t="shared" si="12"/>
        <v>25</v>
      </c>
      <c r="M109" s="35">
        <f t="shared" si="12"/>
        <v>15</v>
      </c>
      <c r="N109" s="35">
        <f t="shared" si="12"/>
        <v>12</v>
      </c>
      <c r="O109" s="35"/>
    </row>
    <row r="110" spans="1:15" ht="15.95" customHeight="1">
      <c r="A110" s="46" t="s">
        <v>28</v>
      </c>
      <c r="B110" s="46"/>
      <c r="C110" s="46"/>
      <c r="D110" s="46"/>
      <c r="E110" s="46"/>
      <c r="F110" s="35">
        <f>SUM(F109,F82,F55,F30)</f>
        <v>88</v>
      </c>
      <c r="G110" s="35">
        <f t="shared" ref="G110:N110" si="13">SUM(G109,G82,G55,G30)</f>
        <v>64</v>
      </c>
      <c r="H110" s="35">
        <f t="shared" si="13"/>
        <v>44</v>
      </c>
      <c r="I110" s="35">
        <f t="shared" si="13"/>
        <v>60</v>
      </c>
      <c r="J110" s="35">
        <f t="shared" si="13"/>
        <v>43</v>
      </c>
      <c r="K110" s="35">
        <f t="shared" si="13"/>
        <v>28</v>
      </c>
      <c r="L110" s="35">
        <f t="shared" si="13"/>
        <v>88</v>
      </c>
      <c r="M110" s="35">
        <f t="shared" si="13"/>
        <v>64</v>
      </c>
      <c r="N110" s="35">
        <f t="shared" si="13"/>
        <v>44</v>
      </c>
      <c r="O110" s="35"/>
    </row>
    <row r="111" spans="1:15" ht="15.95" customHeight="1">
      <c r="A111" s="46" t="s">
        <v>73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ht="15.95" customHeight="1">
      <c r="A112" s="46" t="s">
        <v>29</v>
      </c>
      <c r="B112" s="46"/>
      <c r="C112" s="46" t="s">
        <v>31</v>
      </c>
      <c r="D112" s="46"/>
      <c r="E112" s="46"/>
      <c r="F112" s="46" t="s">
        <v>32</v>
      </c>
      <c r="G112" s="46"/>
      <c r="H112" s="46"/>
      <c r="I112" s="46" t="s">
        <v>33</v>
      </c>
      <c r="J112" s="46"/>
      <c r="K112" s="46"/>
      <c r="L112" s="46" t="s">
        <v>36</v>
      </c>
      <c r="M112" s="46"/>
      <c r="N112" s="46"/>
      <c r="O112" s="35"/>
    </row>
    <row r="113" spans="1:15" ht="15.95" customHeight="1">
      <c r="A113" s="46"/>
      <c r="B113" s="46"/>
      <c r="C113" s="46">
        <f>SUM(L14,L16,L18,L20,L22,L24)</f>
        <v>16</v>
      </c>
      <c r="D113" s="46"/>
      <c r="E113" s="46"/>
      <c r="F113" s="46">
        <f>SUM(L39,L41,L43,L45,L47,L49,L51,L64,L66,L68,L70,L72,L76,L89,L91,L101)</f>
        <v>44</v>
      </c>
      <c r="G113" s="46"/>
      <c r="H113" s="46"/>
      <c r="I113" s="46">
        <f>SUM(L74,L78,L93,L95,L97,L99,L103,L105)</f>
        <v>19</v>
      </c>
      <c r="J113" s="46"/>
      <c r="K113" s="46"/>
      <c r="L113" s="46">
        <f>SUM(C113:K113)</f>
        <v>79</v>
      </c>
      <c r="M113" s="46"/>
      <c r="N113" s="46"/>
      <c r="O113" s="35"/>
    </row>
    <row r="114" spans="1:15" ht="15.95" customHeight="1">
      <c r="A114" s="46" t="s">
        <v>30</v>
      </c>
      <c r="B114" s="46"/>
      <c r="C114" s="46" t="s">
        <v>34</v>
      </c>
      <c r="D114" s="46"/>
      <c r="E114" s="46"/>
      <c r="F114" s="46" t="s">
        <v>35</v>
      </c>
      <c r="G114" s="46"/>
      <c r="H114" s="46"/>
      <c r="I114" s="46"/>
      <c r="J114" s="46"/>
      <c r="K114" s="46"/>
      <c r="L114" s="46" t="s">
        <v>37</v>
      </c>
      <c r="M114" s="46"/>
      <c r="N114" s="46"/>
      <c r="O114" s="35"/>
    </row>
    <row r="115" spans="1:15" ht="15.95" customHeight="1">
      <c r="A115" s="46"/>
      <c r="B115" s="46"/>
      <c r="C115" s="46">
        <f>SUM(F7,F9,F11,F32,F34)</f>
        <v>8</v>
      </c>
      <c r="D115" s="46"/>
      <c r="E115" s="46"/>
      <c r="F115" s="46">
        <f>SUM(F84)</f>
        <v>1</v>
      </c>
      <c r="G115" s="46"/>
      <c r="H115" s="46"/>
      <c r="I115" s="46"/>
      <c r="J115" s="46"/>
      <c r="K115" s="46"/>
      <c r="L115" s="46">
        <f>SUM(C115:H115)</f>
        <v>9</v>
      </c>
      <c r="M115" s="46"/>
      <c r="N115" s="46"/>
      <c r="O115" s="35"/>
    </row>
  </sheetData>
  <mergeCells count="291">
    <mergeCell ref="C1:E1"/>
    <mergeCell ref="A2:A5"/>
    <mergeCell ref="B2:B5"/>
    <mergeCell ref="C2:C5"/>
    <mergeCell ref="D2:D5"/>
    <mergeCell ref="E2:E5"/>
    <mergeCell ref="F2:H2"/>
    <mergeCell ref="I2:K2"/>
    <mergeCell ref="L2:N2"/>
    <mergeCell ref="O2:O5"/>
    <mergeCell ref="F3:H3"/>
    <mergeCell ref="I3:K3"/>
    <mergeCell ref="L3:N3"/>
    <mergeCell ref="F4:F5"/>
    <mergeCell ref="G4:H4"/>
    <mergeCell ref="I4:I5"/>
    <mergeCell ref="J4:K4"/>
    <mergeCell ref="L4:L5"/>
    <mergeCell ref="M4:N4"/>
    <mergeCell ref="A6:A55"/>
    <mergeCell ref="B6:B29"/>
    <mergeCell ref="C6:C11"/>
    <mergeCell ref="D6:D7"/>
    <mergeCell ref="E6:E7"/>
    <mergeCell ref="F6:H6"/>
    <mergeCell ref="I6:K6"/>
    <mergeCell ref="D10:D11"/>
    <mergeCell ref="E10:E11"/>
    <mergeCell ref="F10:H10"/>
    <mergeCell ref="I10:K10"/>
    <mergeCell ref="D17:D18"/>
    <mergeCell ref="E17:E18"/>
    <mergeCell ref="F17:H17"/>
    <mergeCell ref="I17:K17"/>
    <mergeCell ref="I27:K27"/>
    <mergeCell ref="I31:K31"/>
    <mergeCell ref="I35:K35"/>
    <mergeCell ref="C54:E54"/>
    <mergeCell ref="D48:D49"/>
    <mergeCell ref="E48:E49"/>
    <mergeCell ref="F48:H48"/>
    <mergeCell ref="I48:K48"/>
    <mergeCell ref="L10:N10"/>
    <mergeCell ref="C12:E12"/>
    <mergeCell ref="L6:N6"/>
    <mergeCell ref="D8:D9"/>
    <mergeCell ref="E8:E9"/>
    <mergeCell ref="F8:H8"/>
    <mergeCell ref="I8:K8"/>
    <mergeCell ref="L8:N8"/>
    <mergeCell ref="L15:N15"/>
    <mergeCell ref="L17:N17"/>
    <mergeCell ref="C13:C28"/>
    <mergeCell ref="D13:D14"/>
    <mergeCell ref="E13:E14"/>
    <mergeCell ref="F13:H13"/>
    <mergeCell ref="I13:K13"/>
    <mergeCell ref="L13:N13"/>
    <mergeCell ref="D15:D16"/>
    <mergeCell ref="E15:E16"/>
    <mergeCell ref="F15:H15"/>
    <mergeCell ref="I15:K15"/>
    <mergeCell ref="D19:D20"/>
    <mergeCell ref="E19:E20"/>
    <mergeCell ref="F19:H19"/>
    <mergeCell ref="I19:K19"/>
    <mergeCell ref="L19:N19"/>
    <mergeCell ref="D21:D22"/>
    <mergeCell ref="E21:E22"/>
    <mergeCell ref="F21:H21"/>
    <mergeCell ref="I21:K21"/>
    <mergeCell ref="L21:N21"/>
    <mergeCell ref="D27:D28"/>
    <mergeCell ref="E27:E28"/>
    <mergeCell ref="F27:H27"/>
    <mergeCell ref="L27:N27"/>
    <mergeCell ref="C29:E29"/>
    <mergeCell ref="D23:D24"/>
    <mergeCell ref="E23:E24"/>
    <mergeCell ref="F23:H23"/>
    <mergeCell ref="I23:K23"/>
    <mergeCell ref="L23:N23"/>
    <mergeCell ref="D25:D26"/>
    <mergeCell ref="E25:E26"/>
    <mergeCell ref="F25:H25"/>
    <mergeCell ref="I25:K25"/>
    <mergeCell ref="L25:N25"/>
    <mergeCell ref="L31:N31"/>
    <mergeCell ref="D33:D34"/>
    <mergeCell ref="E33:E34"/>
    <mergeCell ref="F33:H33"/>
    <mergeCell ref="I33:K33"/>
    <mergeCell ref="L33:N33"/>
    <mergeCell ref="B30:E30"/>
    <mergeCell ref="B31:B54"/>
    <mergeCell ref="C31:C36"/>
    <mergeCell ref="D31:D32"/>
    <mergeCell ref="E31:E32"/>
    <mergeCell ref="F31:H31"/>
    <mergeCell ref="D35:D36"/>
    <mergeCell ref="E35:E36"/>
    <mergeCell ref="F35:H35"/>
    <mergeCell ref="E40:E41"/>
    <mergeCell ref="F40:H40"/>
    <mergeCell ref="I40:K40"/>
    <mergeCell ref="L40:N40"/>
    <mergeCell ref="D42:D43"/>
    <mergeCell ref="E42:E43"/>
    <mergeCell ref="F42:H42"/>
    <mergeCell ref="I42:K42"/>
    <mergeCell ref="L42:N42"/>
    <mergeCell ref="L35:N35"/>
    <mergeCell ref="C37:E37"/>
    <mergeCell ref="C38:C53"/>
    <mergeCell ref="D38:D39"/>
    <mergeCell ref="E38:E39"/>
    <mergeCell ref="F38:H38"/>
    <mergeCell ref="I38:K38"/>
    <mergeCell ref="L38:N38"/>
    <mergeCell ref="D40:D41"/>
    <mergeCell ref="D44:D45"/>
    <mergeCell ref="E44:E45"/>
    <mergeCell ref="F44:H44"/>
    <mergeCell ref="I44:K44"/>
    <mergeCell ref="L44:N44"/>
    <mergeCell ref="D46:D47"/>
    <mergeCell ref="E46:E47"/>
    <mergeCell ref="F46:H46"/>
    <mergeCell ref="I46:K46"/>
    <mergeCell ref="L46:N46"/>
    <mergeCell ref="D52:D53"/>
    <mergeCell ref="E52:E53"/>
    <mergeCell ref="F52:H52"/>
    <mergeCell ref="I52:K52"/>
    <mergeCell ref="L52:N52"/>
    <mergeCell ref="L48:N48"/>
    <mergeCell ref="D50:D51"/>
    <mergeCell ref="E50:E51"/>
    <mergeCell ref="F50:H50"/>
    <mergeCell ref="I50:K50"/>
    <mergeCell ref="L50:N50"/>
    <mergeCell ref="A56:A109"/>
    <mergeCell ref="B56:B81"/>
    <mergeCell ref="C56:C61"/>
    <mergeCell ref="D56:D57"/>
    <mergeCell ref="E56:E57"/>
    <mergeCell ref="D60:D61"/>
    <mergeCell ref="E60:E61"/>
    <mergeCell ref="D65:D66"/>
    <mergeCell ref="E65:E66"/>
    <mergeCell ref="F56:H56"/>
    <mergeCell ref="I56:K56"/>
    <mergeCell ref="L56:N56"/>
    <mergeCell ref="D58:D59"/>
    <mergeCell ref="E58:E59"/>
    <mergeCell ref="F58:H58"/>
    <mergeCell ref="I58:K58"/>
    <mergeCell ref="L58:N58"/>
    <mergeCell ref="B55:E55"/>
    <mergeCell ref="F65:H65"/>
    <mergeCell ref="I65:K65"/>
    <mergeCell ref="L65:N65"/>
    <mergeCell ref="D67:D68"/>
    <mergeCell ref="E67:E68"/>
    <mergeCell ref="F67:H67"/>
    <mergeCell ref="I67:K67"/>
    <mergeCell ref="L67:N67"/>
    <mergeCell ref="F60:H60"/>
    <mergeCell ref="I60:K60"/>
    <mergeCell ref="L60:N60"/>
    <mergeCell ref="C62:E62"/>
    <mergeCell ref="C63:C80"/>
    <mergeCell ref="D63:D64"/>
    <mergeCell ref="E63:E64"/>
    <mergeCell ref="F63:H63"/>
    <mergeCell ref="I63:K63"/>
    <mergeCell ref="L63:N63"/>
    <mergeCell ref="D73:D74"/>
    <mergeCell ref="F73:H73"/>
    <mergeCell ref="I73:K73"/>
    <mergeCell ref="L73:N73"/>
    <mergeCell ref="D75:D76"/>
    <mergeCell ref="F75:H75"/>
    <mergeCell ref="I75:K75"/>
    <mergeCell ref="L75:N75"/>
    <mergeCell ref="D69:D70"/>
    <mergeCell ref="F69:H69"/>
    <mergeCell ref="I69:K69"/>
    <mergeCell ref="L69:N69"/>
    <mergeCell ref="D71:D72"/>
    <mergeCell ref="F71:H71"/>
    <mergeCell ref="I71:K71"/>
    <mergeCell ref="L71:N71"/>
    <mergeCell ref="D77:D78"/>
    <mergeCell ref="E77:E78"/>
    <mergeCell ref="F77:H77"/>
    <mergeCell ref="I77:K77"/>
    <mergeCell ref="L77:N77"/>
    <mergeCell ref="D79:D80"/>
    <mergeCell ref="E79:E80"/>
    <mergeCell ref="F79:H79"/>
    <mergeCell ref="I79:K79"/>
    <mergeCell ref="L79:N79"/>
    <mergeCell ref="C81:E81"/>
    <mergeCell ref="B82:E82"/>
    <mergeCell ref="B83:B108"/>
    <mergeCell ref="C83:C86"/>
    <mergeCell ref="D83:D84"/>
    <mergeCell ref="E83:E84"/>
    <mergeCell ref="C87:E87"/>
    <mergeCell ref="C88:C107"/>
    <mergeCell ref="D88:D89"/>
    <mergeCell ref="E88:E89"/>
    <mergeCell ref="D92:D93"/>
    <mergeCell ref="E92:E93"/>
    <mergeCell ref="D98:D99"/>
    <mergeCell ref="E98:E99"/>
    <mergeCell ref="F88:H88"/>
    <mergeCell ref="I88:K88"/>
    <mergeCell ref="L88:N88"/>
    <mergeCell ref="D90:D91"/>
    <mergeCell ref="E90:E91"/>
    <mergeCell ref="F90:H90"/>
    <mergeCell ref="I90:K90"/>
    <mergeCell ref="L90:N90"/>
    <mergeCell ref="F83:H83"/>
    <mergeCell ref="I83:K83"/>
    <mergeCell ref="L83:N83"/>
    <mergeCell ref="D85:D86"/>
    <mergeCell ref="E85:E86"/>
    <mergeCell ref="F85:H85"/>
    <mergeCell ref="I85:K85"/>
    <mergeCell ref="L85:N85"/>
    <mergeCell ref="F92:H92"/>
    <mergeCell ref="I92:K92"/>
    <mergeCell ref="L92:N92"/>
    <mergeCell ref="D94:D95"/>
    <mergeCell ref="E94:E95"/>
    <mergeCell ref="F94:H94"/>
    <mergeCell ref="I94:K94"/>
    <mergeCell ref="L94:N94"/>
    <mergeCell ref="D96:D97"/>
    <mergeCell ref="E96:E97"/>
    <mergeCell ref="F96:H96"/>
    <mergeCell ref="I96:K96"/>
    <mergeCell ref="L96:N96"/>
    <mergeCell ref="F98:H98"/>
    <mergeCell ref="I98:K98"/>
    <mergeCell ref="L98:N98"/>
    <mergeCell ref="E104:E105"/>
    <mergeCell ref="F104:H104"/>
    <mergeCell ref="L104:N104"/>
    <mergeCell ref="D106:D107"/>
    <mergeCell ref="E106:E107"/>
    <mergeCell ref="F106:H106"/>
    <mergeCell ref="I106:K106"/>
    <mergeCell ref="L106:N106"/>
    <mergeCell ref="D100:D101"/>
    <mergeCell ref="E100:E101"/>
    <mergeCell ref="F100:H100"/>
    <mergeCell ref="I100:K100"/>
    <mergeCell ref="L100:N100"/>
    <mergeCell ref="D102:D103"/>
    <mergeCell ref="E102:E103"/>
    <mergeCell ref="F102:H102"/>
    <mergeCell ref="L102:N102"/>
    <mergeCell ref="I102:K102"/>
    <mergeCell ref="I115:K115"/>
    <mergeCell ref="L115:N115"/>
    <mergeCell ref="I104:K104"/>
    <mergeCell ref="F113:H113"/>
    <mergeCell ref="I113:K113"/>
    <mergeCell ref="L113:N113"/>
    <mergeCell ref="A114:B115"/>
    <mergeCell ref="C114:E114"/>
    <mergeCell ref="F114:H114"/>
    <mergeCell ref="I114:K114"/>
    <mergeCell ref="L114:N114"/>
    <mergeCell ref="C115:E115"/>
    <mergeCell ref="F115:H115"/>
    <mergeCell ref="C108:E108"/>
    <mergeCell ref="B109:E109"/>
    <mergeCell ref="A110:E110"/>
    <mergeCell ref="A111:O111"/>
    <mergeCell ref="A112:B113"/>
    <mergeCell ref="C112:E112"/>
    <mergeCell ref="F112:H112"/>
    <mergeCell ref="I112:K112"/>
    <mergeCell ref="L112:N112"/>
    <mergeCell ref="C113:E113"/>
    <mergeCell ref="D104:D105"/>
  </mergeCells>
  <phoneticPr fontId="1" type="noConversion"/>
  <printOptions horizontalCentered="1"/>
  <pageMargins left="0.55118110236220474" right="0.55118110236220474" top="0.78740157480314965" bottom="0.5" header="0.51181102362204722" footer="0.46"/>
  <pageSetup paperSize="9" scale="70" orientation="portrait" horizontalDpi="4294967292" r:id="rId1"/>
  <headerFooter alignWithMargins="0">
    <oddHeader>&amp;C&amp;"HY신명조,굵게"&amp;20신구 교과목대비표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23" sqref="V23"/>
    </sheetView>
  </sheetViews>
  <sheetFormatPr defaultRowHeight="12"/>
  <cols>
    <col min="1" max="2" width="4.77734375" style="2" customWidth="1"/>
    <col min="3" max="3" width="13.6640625" style="2" bestFit="1" customWidth="1"/>
    <col min="4" max="18" width="4.77734375" style="2" customWidth="1"/>
    <col min="19" max="19" width="2" style="2" customWidth="1"/>
    <col min="20" max="20" width="8.88671875" style="13"/>
    <col min="21" max="16384" width="8.88671875" style="2"/>
  </cols>
  <sheetData>
    <row r="1" spans="1:54" s="5" customFormat="1" ht="15.95" customHeight="1" thickBot="1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6" customFormat="1" ht="15.95" customHeight="1">
      <c r="A2" s="49" t="s">
        <v>2</v>
      </c>
      <c r="B2" s="50"/>
      <c r="C2" s="50" t="s">
        <v>3</v>
      </c>
      <c r="D2" s="50" t="s">
        <v>4</v>
      </c>
      <c r="E2" s="50"/>
      <c r="F2" s="50"/>
      <c r="G2" s="50"/>
      <c r="H2" s="50"/>
      <c r="I2" s="50"/>
      <c r="J2" s="50" t="s">
        <v>5</v>
      </c>
      <c r="K2" s="56"/>
      <c r="L2" s="50"/>
      <c r="M2" s="50"/>
      <c r="N2" s="50"/>
      <c r="O2" s="50"/>
      <c r="P2" s="50" t="s">
        <v>6</v>
      </c>
      <c r="Q2" s="50"/>
      <c r="R2" s="5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s="6" customFormat="1" ht="15.95" customHeight="1">
      <c r="A3" s="51"/>
      <c r="B3" s="52"/>
      <c r="C3" s="52"/>
      <c r="D3" s="52" t="s">
        <v>7</v>
      </c>
      <c r="E3" s="52"/>
      <c r="F3" s="52"/>
      <c r="G3" s="52" t="s">
        <v>8</v>
      </c>
      <c r="H3" s="52"/>
      <c r="I3" s="52"/>
      <c r="J3" s="52" t="s">
        <v>7</v>
      </c>
      <c r="K3" s="55"/>
      <c r="L3" s="52"/>
      <c r="M3" s="52" t="s">
        <v>8</v>
      </c>
      <c r="N3" s="52"/>
      <c r="O3" s="52"/>
      <c r="P3" s="52"/>
      <c r="Q3" s="52"/>
      <c r="R3" s="54"/>
      <c r="S3" s="3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s="9" customFormat="1" ht="15.95" customHeight="1">
      <c r="A4" s="51"/>
      <c r="B4" s="52"/>
      <c r="C4" s="52"/>
      <c r="D4" s="26" t="s">
        <v>101</v>
      </c>
      <c r="E4" s="26" t="s">
        <v>102</v>
      </c>
      <c r="F4" s="26" t="s">
        <v>103</v>
      </c>
      <c r="G4" s="26" t="s">
        <v>101</v>
      </c>
      <c r="H4" s="26" t="s">
        <v>102</v>
      </c>
      <c r="I4" s="26" t="s">
        <v>103</v>
      </c>
      <c r="J4" s="26" t="s">
        <v>101</v>
      </c>
      <c r="K4" s="26" t="s">
        <v>102</v>
      </c>
      <c r="L4" s="26" t="s">
        <v>103</v>
      </c>
      <c r="M4" s="26" t="s">
        <v>101</v>
      </c>
      <c r="N4" s="26" t="s">
        <v>102</v>
      </c>
      <c r="O4" s="26" t="s">
        <v>103</v>
      </c>
      <c r="P4" s="26" t="s">
        <v>101</v>
      </c>
      <c r="Q4" s="26" t="s">
        <v>102</v>
      </c>
      <c r="R4" s="27" t="s">
        <v>103</v>
      </c>
      <c r="S4" s="3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5.95" customHeight="1">
      <c r="A5" s="51" t="s">
        <v>1</v>
      </c>
      <c r="B5" s="52" t="s">
        <v>104</v>
      </c>
      <c r="C5" s="26" t="s">
        <v>105</v>
      </c>
      <c r="D5" s="9">
        <v>1</v>
      </c>
      <c r="E5" s="9">
        <v>2</v>
      </c>
      <c r="M5" s="28"/>
      <c r="N5" s="26"/>
      <c r="O5" s="26"/>
      <c r="P5" s="9">
        <f>SUM(D5,G5,J5,M5)</f>
        <v>1</v>
      </c>
      <c r="Q5" s="9">
        <f>SUM(E5,H5,K5,N5)</f>
        <v>2</v>
      </c>
      <c r="R5" s="10"/>
      <c r="S5" s="8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5.95" customHeight="1">
      <c r="A6" s="51"/>
      <c r="B6" s="52"/>
      <c r="C6" s="26" t="s">
        <v>106</v>
      </c>
      <c r="D6" s="9">
        <v>2</v>
      </c>
      <c r="E6" s="9">
        <v>2</v>
      </c>
      <c r="O6" s="28"/>
      <c r="P6" s="9">
        <f t="shared" ref="P6:P9" si="0">SUM(D6,G6,J6,M6)</f>
        <v>2</v>
      </c>
      <c r="Q6" s="9">
        <f t="shared" ref="Q6:Q9" si="1">SUM(E6,H6,K6,N6)</f>
        <v>2</v>
      </c>
      <c r="R6" s="11"/>
      <c r="S6" s="12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5.95" customHeight="1">
      <c r="A7" s="51"/>
      <c r="B7" s="52"/>
      <c r="C7" s="26" t="s">
        <v>107</v>
      </c>
      <c r="D7" s="9">
        <v>2</v>
      </c>
      <c r="E7" s="9">
        <v>2</v>
      </c>
      <c r="F7" s="9"/>
      <c r="G7" s="9"/>
      <c r="H7" s="9"/>
      <c r="I7" s="28"/>
      <c r="J7" s="9"/>
      <c r="K7" s="9"/>
      <c r="L7" s="9"/>
      <c r="M7" s="9"/>
      <c r="N7" s="9"/>
      <c r="O7" s="9"/>
      <c r="P7" s="9">
        <f t="shared" si="0"/>
        <v>2</v>
      </c>
      <c r="Q7" s="9">
        <f t="shared" si="1"/>
        <v>2</v>
      </c>
      <c r="R7" s="10"/>
      <c r="S7" s="8"/>
    </row>
    <row r="8" spans="1:54" ht="15.95" customHeight="1">
      <c r="A8" s="51"/>
      <c r="B8" s="52"/>
      <c r="C8" s="26" t="s">
        <v>108</v>
      </c>
      <c r="D8" s="9"/>
      <c r="E8" s="9"/>
      <c r="F8" s="9"/>
      <c r="G8" s="9">
        <v>2</v>
      </c>
      <c r="H8" s="9">
        <v>2</v>
      </c>
      <c r="I8" s="28"/>
      <c r="J8" s="9"/>
      <c r="K8" s="9"/>
      <c r="L8" s="9"/>
      <c r="M8" s="9"/>
      <c r="N8" s="9"/>
      <c r="O8" s="9"/>
      <c r="P8" s="9">
        <f t="shared" si="0"/>
        <v>2</v>
      </c>
      <c r="Q8" s="9">
        <f t="shared" si="1"/>
        <v>2</v>
      </c>
      <c r="R8" s="10"/>
      <c r="S8" s="8"/>
    </row>
    <row r="9" spans="1:54" ht="15.95" customHeight="1">
      <c r="A9" s="51"/>
      <c r="B9" s="52"/>
      <c r="C9" s="26" t="s">
        <v>109</v>
      </c>
      <c r="D9" s="9"/>
      <c r="E9" s="9"/>
      <c r="F9" s="9"/>
      <c r="G9" s="9">
        <v>1</v>
      </c>
      <c r="H9" s="9">
        <v>2</v>
      </c>
      <c r="I9" s="9"/>
      <c r="J9" s="9"/>
      <c r="K9" s="9"/>
      <c r="L9" s="9"/>
      <c r="M9" s="9"/>
      <c r="N9" s="9"/>
      <c r="O9" s="9"/>
      <c r="P9" s="9">
        <f t="shared" si="0"/>
        <v>1</v>
      </c>
      <c r="Q9" s="9">
        <f t="shared" si="1"/>
        <v>2</v>
      </c>
      <c r="R9" s="10"/>
      <c r="S9" s="8"/>
    </row>
    <row r="10" spans="1:54" ht="15.95" customHeight="1">
      <c r="A10" s="51"/>
      <c r="B10" s="52" t="s">
        <v>110</v>
      </c>
      <c r="C10" s="26" t="s">
        <v>111</v>
      </c>
      <c r="D10" s="9"/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>
        <v>1</v>
      </c>
      <c r="Q10" s="9"/>
      <c r="R10" s="10"/>
      <c r="S10" s="8"/>
      <c r="T10" s="45" t="s">
        <v>178</v>
      </c>
    </row>
    <row r="11" spans="1:54" ht="15.95" customHeight="1">
      <c r="A11" s="51"/>
      <c r="B11" s="52"/>
      <c r="C11" s="2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8"/>
    </row>
    <row r="12" spans="1:54" ht="15.95" customHeight="1">
      <c r="A12" s="51"/>
      <c r="B12" s="57" t="s">
        <v>112</v>
      </c>
      <c r="C12" s="57"/>
      <c r="D12" s="14">
        <f>SUM(D5:D11)</f>
        <v>5</v>
      </c>
      <c r="E12" s="14">
        <f>SUM(E5:E11)</f>
        <v>6</v>
      </c>
      <c r="F12" s="14"/>
      <c r="G12" s="14">
        <f>SUM(G5:G11)</f>
        <v>3</v>
      </c>
      <c r="H12" s="14">
        <f>SUM(H5:H11)</f>
        <v>4</v>
      </c>
      <c r="I12" s="14"/>
      <c r="J12" s="14"/>
      <c r="K12" s="14"/>
      <c r="L12" s="14"/>
      <c r="M12" s="14"/>
      <c r="N12" s="14"/>
      <c r="O12" s="14"/>
      <c r="P12" s="14">
        <f>SUM(P5:P10)</f>
        <v>9</v>
      </c>
      <c r="Q12" s="14">
        <f>SUM(Q5:Q9)</f>
        <v>10</v>
      </c>
      <c r="R12" s="15"/>
      <c r="S12" s="3"/>
    </row>
    <row r="13" spans="1:54" ht="15.95" customHeight="1">
      <c r="A13" s="51" t="s">
        <v>113</v>
      </c>
      <c r="B13" s="52" t="s">
        <v>114</v>
      </c>
      <c r="C13" s="16" t="s">
        <v>115</v>
      </c>
      <c r="D13" s="9">
        <v>3</v>
      </c>
      <c r="E13" s="9">
        <v>3</v>
      </c>
      <c r="F13" s="17"/>
      <c r="G13" s="9"/>
      <c r="H13" s="9"/>
      <c r="I13" s="9"/>
      <c r="J13" s="9"/>
      <c r="K13" s="9"/>
      <c r="L13" s="9"/>
      <c r="M13" s="9"/>
      <c r="N13" s="9"/>
      <c r="O13" s="9"/>
      <c r="P13" s="9">
        <v>3</v>
      </c>
      <c r="Q13" s="9">
        <v>3</v>
      </c>
      <c r="R13" s="10"/>
      <c r="S13" s="8"/>
      <c r="T13" s="18" t="s">
        <v>155</v>
      </c>
    </row>
    <row r="14" spans="1:54" ht="15.95" customHeight="1">
      <c r="A14" s="51"/>
      <c r="B14" s="52"/>
      <c r="C14" s="16" t="s">
        <v>116</v>
      </c>
      <c r="D14" s="9">
        <v>3</v>
      </c>
      <c r="E14" s="9">
        <v>3</v>
      </c>
      <c r="F14" s="17"/>
      <c r="G14" s="9"/>
      <c r="H14" s="9"/>
      <c r="I14" s="9"/>
      <c r="J14" s="9"/>
      <c r="K14" s="9"/>
      <c r="L14" s="9"/>
      <c r="M14" s="9"/>
      <c r="N14" s="9"/>
      <c r="O14" s="9"/>
      <c r="P14" s="9">
        <v>3</v>
      </c>
      <c r="Q14" s="9">
        <v>3</v>
      </c>
      <c r="R14" s="10"/>
      <c r="S14" s="8"/>
      <c r="T14" s="18" t="s">
        <v>156</v>
      </c>
    </row>
    <row r="15" spans="1:54" ht="15.95" customHeight="1">
      <c r="A15" s="51"/>
      <c r="B15" s="52"/>
      <c r="C15" s="16" t="s">
        <v>117</v>
      </c>
      <c r="D15" s="9">
        <v>3</v>
      </c>
      <c r="E15" s="9">
        <v>3</v>
      </c>
      <c r="F15" s="17"/>
      <c r="G15" s="9"/>
      <c r="H15" s="9"/>
      <c r="I15" s="9"/>
      <c r="J15" s="9"/>
      <c r="K15" s="9"/>
      <c r="L15" s="9"/>
      <c r="M15" s="9"/>
      <c r="N15" s="9"/>
      <c r="O15" s="9"/>
      <c r="P15" s="9">
        <v>3</v>
      </c>
      <c r="Q15" s="9">
        <v>3</v>
      </c>
      <c r="R15" s="10"/>
      <c r="S15" s="8"/>
      <c r="T15" s="18" t="s">
        <v>157</v>
      </c>
    </row>
    <row r="16" spans="1:54" ht="15.95" customHeight="1">
      <c r="A16" s="51"/>
      <c r="B16" s="52"/>
      <c r="C16" s="16" t="s">
        <v>118</v>
      </c>
      <c r="D16" s="9">
        <v>3</v>
      </c>
      <c r="E16" s="9">
        <v>3</v>
      </c>
      <c r="F16" s="17"/>
      <c r="G16" s="9"/>
      <c r="H16" s="9"/>
      <c r="I16" s="9"/>
      <c r="J16" s="9"/>
      <c r="K16" s="9"/>
      <c r="L16" s="9"/>
      <c r="M16" s="9"/>
      <c r="N16" s="9"/>
      <c r="O16" s="9"/>
      <c r="P16" s="9">
        <v>3</v>
      </c>
      <c r="Q16" s="9">
        <v>3</v>
      </c>
      <c r="R16" s="10"/>
      <c r="S16" s="8"/>
      <c r="T16" s="18" t="s">
        <v>158</v>
      </c>
    </row>
    <row r="17" spans="1:20" ht="15.95" customHeight="1">
      <c r="A17" s="51"/>
      <c r="B17" s="52"/>
      <c r="C17" s="16" t="s">
        <v>119</v>
      </c>
      <c r="D17" s="9">
        <v>2</v>
      </c>
      <c r="E17" s="17"/>
      <c r="F17" s="9">
        <v>4</v>
      </c>
      <c r="G17" s="9"/>
      <c r="H17" s="9"/>
      <c r="I17" s="9"/>
      <c r="J17" s="9"/>
      <c r="K17" s="9"/>
      <c r="L17" s="9"/>
      <c r="M17" s="9"/>
      <c r="N17" s="9"/>
      <c r="O17" s="9"/>
      <c r="P17" s="9">
        <v>2</v>
      </c>
      <c r="Q17" s="9"/>
      <c r="R17" s="10">
        <v>4</v>
      </c>
      <c r="S17" s="8"/>
      <c r="T17" s="18" t="s">
        <v>159</v>
      </c>
    </row>
    <row r="18" spans="1:20" ht="15.95" customHeight="1">
      <c r="A18" s="51"/>
      <c r="B18" s="52"/>
      <c r="C18" s="29" t="s">
        <v>120</v>
      </c>
      <c r="D18" s="17">
        <v>2</v>
      </c>
      <c r="E18" s="17"/>
      <c r="F18" s="17">
        <v>4</v>
      </c>
      <c r="G18" s="9"/>
      <c r="H18" s="9"/>
      <c r="I18" s="9"/>
      <c r="J18" s="9"/>
      <c r="K18" s="9"/>
      <c r="L18" s="9"/>
      <c r="M18" s="9"/>
      <c r="N18" s="9"/>
      <c r="O18" s="9"/>
      <c r="P18" s="9">
        <v>2</v>
      </c>
      <c r="Q18" s="9"/>
      <c r="R18" s="10">
        <v>4</v>
      </c>
      <c r="S18" s="8"/>
      <c r="T18" s="18" t="s">
        <v>160</v>
      </c>
    </row>
    <row r="19" spans="1:20" ht="15.95" customHeight="1">
      <c r="A19" s="51"/>
      <c r="B19" s="52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8"/>
    </row>
    <row r="20" spans="1:20" ht="15.95" customHeight="1">
      <c r="A20" s="51"/>
      <c r="B20" s="52"/>
      <c r="C20" s="1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8"/>
    </row>
    <row r="21" spans="1:20" ht="15.95" customHeight="1">
      <c r="A21" s="51"/>
      <c r="B21" s="52"/>
      <c r="C21" s="26"/>
      <c r="D21" s="9"/>
      <c r="E21" s="9"/>
      <c r="F21" s="9"/>
      <c r="G21" s="26"/>
      <c r="H21" s="26"/>
      <c r="I21" s="9"/>
      <c r="J21" s="9"/>
      <c r="K21" s="9"/>
      <c r="L21" s="9"/>
      <c r="M21" s="9"/>
      <c r="N21" s="9"/>
      <c r="O21" s="9"/>
      <c r="P21" s="26"/>
      <c r="Q21" s="26"/>
      <c r="R21" s="27"/>
      <c r="S21" s="3"/>
    </row>
    <row r="22" spans="1:20" ht="15.95" customHeight="1">
      <c r="A22" s="51"/>
      <c r="B22" s="52" t="s">
        <v>121</v>
      </c>
      <c r="C22" s="30" t="s">
        <v>123</v>
      </c>
      <c r="D22" s="31"/>
      <c r="E22" s="31"/>
      <c r="F22" s="31"/>
      <c r="G22" s="31">
        <v>3</v>
      </c>
      <c r="H22" s="31">
        <v>3</v>
      </c>
      <c r="I22" s="31"/>
      <c r="J22" s="31"/>
      <c r="K22" s="31"/>
      <c r="L22" s="31"/>
      <c r="M22" s="31"/>
      <c r="N22" s="31"/>
      <c r="O22" s="31"/>
      <c r="P22" s="31">
        <v>3</v>
      </c>
      <c r="Q22" s="31">
        <v>3</v>
      </c>
      <c r="R22" s="32"/>
      <c r="S22" s="8"/>
      <c r="T22" s="19" t="s">
        <v>100</v>
      </c>
    </row>
    <row r="23" spans="1:20" ht="15.95" customHeight="1">
      <c r="A23" s="51"/>
      <c r="B23" s="52"/>
      <c r="C23" s="30" t="s">
        <v>124</v>
      </c>
      <c r="D23" s="31"/>
      <c r="E23" s="31"/>
      <c r="F23" s="31"/>
      <c r="G23" s="31">
        <v>2</v>
      </c>
      <c r="H23" s="31"/>
      <c r="I23" s="31">
        <v>4</v>
      </c>
      <c r="J23" s="31"/>
      <c r="K23" s="31"/>
      <c r="L23" s="31"/>
      <c r="M23" s="31"/>
      <c r="N23" s="31"/>
      <c r="O23" s="31"/>
      <c r="P23" s="31">
        <v>2</v>
      </c>
      <c r="Q23" s="31"/>
      <c r="R23" s="32">
        <v>4</v>
      </c>
      <c r="S23" s="8"/>
      <c r="T23" s="19" t="s">
        <v>150</v>
      </c>
    </row>
    <row r="24" spans="1:20" ht="15.95" customHeight="1">
      <c r="A24" s="51"/>
      <c r="B24" s="52"/>
      <c r="C24" s="30" t="s">
        <v>125</v>
      </c>
      <c r="D24" s="31"/>
      <c r="E24" s="31"/>
      <c r="F24" s="31"/>
      <c r="G24" s="31">
        <v>3</v>
      </c>
      <c r="H24" s="31">
        <v>3</v>
      </c>
      <c r="I24" s="31"/>
      <c r="J24" s="31"/>
      <c r="K24" s="31"/>
      <c r="L24" s="31"/>
      <c r="M24" s="31"/>
      <c r="N24" s="31"/>
      <c r="O24" s="31"/>
      <c r="P24" s="31">
        <v>3</v>
      </c>
      <c r="Q24" s="31">
        <v>3</v>
      </c>
      <c r="R24" s="32"/>
      <c r="S24" s="8"/>
      <c r="T24" s="19" t="s">
        <v>151</v>
      </c>
    </row>
    <row r="25" spans="1:20" ht="15.95" customHeight="1">
      <c r="A25" s="51"/>
      <c r="B25" s="52"/>
      <c r="C25" s="30" t="s">
        <v>126</v>
      </c>
      <c r="D25" s="31"/>
      <c r="E25" s="31"/>
      <c r="F25" s="31"/>
      <c r="G25" s="31">
        <v>3</v>
      </c>
      <c r="H25" s="31">
        <v>3</v>
      </c>
      <c r="I25" s="31"/>
      <c r="J25" s="31"/>
      <c r="K25" s="31"/>
      <c r="L25" s="31"/>
      <c r="M25" s="31"/>
      <c r="N25" s="31"/>
      <c r="O25" s="31"/>
      <c r="P25" s="31">
        <v>3</v>
      </c>
      <c r="Q25" s="31">
        <v>3</v>
      </c>
      <c r="R25" s="32"/>
      <c r="S25" s="8"/>
      <c r="T25" s="19" t="s">
        <v>152</v>
      </c>
    </row>
    <row r="26" spans="1:20" ht="15.95" customHeight="1">
      <c r="A26" s="51"/>
      <c r="B26" s="52"/>
      <c r="C26" s="30" t="s">
        <v>127</v>
      </c>
      <c r="D26" s="31"/>
      <c r="E26" s="31"/>
      <c r="F26" s="31"/>
      <c r="G26" s="31">
        <v>3</v>
      </c>
      <c r="H26" s="31">
        <v>3</v>
      </c>
      <c r="I26" s="31"/>
      <c r="J26" s="31"/>
      <c r="K26" s="31"/>
      <c r="L26" s="31"/>
      <c r="M26" s="31"/>
      <c r="N26" s="31"/>
      <c r="O26" s="31"/>
      <c r="P26" s="31">
        <v>3</v>
      </c>
      <c r="Q26" s="31">
        <v>3</v>
      </c>
      <c r="R26" s="32"/>
      <c r="S26" s="8"/>
      <c r="T26" s="19" t="s">
        <v>153</v>
      </c>
    </row>
    <row r="27" spans="1:20" ht="15.95" customHeight="1">
      <c r="A27" s="51"/>
      <c r="B27" s="52"/>
      <c r="C27" s="30" t="s">
        <v>128</v>
      </c>
      <c r="D27" s="31"/>
      <c r="E27" s="31"/>
      <c r="F27" s="31"/>
      <c r="G27" s="31">
        <v>2</v>
      </c>
      <c r="H27" s="31"/>
      <c r="I27" s="31">
        <v>4</v>
      </c>
      <c r="J27" s="31"/>
      <c r="K27" s="31"/>
      <c r="L27" s="31"/>
      <c r="M27" s="31"/>
      <c r="N27" s="31"/>
      <c r="O27" s="31"/>
      <c r="P27" s="31">
        <v>2</v>
      </c>
      <c r="Q27" s="31"/>
      <c r="R27" s="32">
        <v>4</v>
      </c>
      <c r="S27" s="8"/>
      <c r="T27" s="19" t="s">
        <v>154</v>
      </c>
    </row>
    <row r="28" spans="1:20" ht="15.95" customHeight="1">
      <c r="A28" s="51"/>
      <c r="B28" s="52"/>
      <c r="C28" s="30" t="s">
        <v>122</v>
      </c>
      <c r="D28" s="31"/>
      <c r="E28" s="31"/>
      <c r="F28" s="31"/>
      <c r="G28" s="31">
        <v>2</v>
      </c>
      <c r="H28" s="31"/>
      <c r="I28" s="31">
        <v>4</v>
      </c>
      <c r="J28" s="31"/>
      <c r="K28" s="31"/>
      <c r="L28" s="31"/>
      <c r="M28" s="31"/>
      <c r="N28" s="31"/>
      <c r="O28" s="31"/>
      <c r="P28" s="31">
        <v>2</v>
      </c>
      <c r="Q28" s="31"/>
      <c r="R28" s="32">
        <v>4</v>
      </c>
      <c r="S28" s="8"/>
      <c r="T28" s="19" t="s">
        <v>149</v>
      </c>
    </row>
    <row r="29" spans="1:20" ht="15.95" customHeight="1">
      <c r="A29" s="51"/>
      <c r="B29" s="52"/>
      <c r="C29" s="26" t="s">
        <v>129</v>
      </c>
      <c r="D29" s="9"/>
      <c r="E29" s="9"/>
      <c r="F29" s="9"/>
      <c r="G29" s="9"/>
      <c r="H29" s="9"/>
      <c r="I29" s="9"/>
      <c r="J29" s="9">
        <v>3</v>
      </c>
      <c r="K29" s="9">
        <v>3</v>
      </c>
      <c r="L29" s="9"/>
      <c r="M29" s="9"/>
      <c r="N29" s="9"/>
      <c r="O29" s="9"/>
      <c r="P29" s="9">
        <v>3</v>
      </c>
      <c r="Q29" s="9">
        <v>3</v>
      </c>
      <c r="R29" s="10"/>
      <c r="S29" s="8"/>
      <c r="T29" s="18" t="s">
        <v>162</v>
      </c>
    </row>
    <row r="30" spans="1:20" ht="15.95" customHeight="1">
      <c r="A30" s="51"/>
      <c r="B30" s="52"/>
      <c r="C30" s="26" t="s">
        <v>133</v>
      </c>
      <c r="D30" s="9"/>
      <c r="E30" s="9"/>
      <c r="F30" s="9"/>
      <c r="G30" s="9"/>
      <c r="H30" s="9"/>
      <c r="I30" s="9"/>
      <c r="J30" s="9">
        <v>3</v>
      </c>
      <c r="K30" s="9">
        <v>3</v>
      </c>
      <c r="L30" s="9"/>
      <c r="M30" s="9"/>
      <c r="N30" s="9"/>
      <c r="O30" s="9"/>
      <c r="P30" s="9">
        <v>3</v>
      </c>
      <c r="Q30" s="9">
        <v>3</v>
      </c>
      <c r="R30" s="10"/>
      <c r="S30" s="8"/>
      <c r="T30" s="18" t="s">
        <v>164</v>
      </c>
    </row>
    <row r="31" spans="1:20" ht="15.95" customHeight="1">
      <c r="A31" s="51"/>
      <c r="B31" s="52"/>
      <c r="C31" s="26" t="s">
        <v>132</v>
      </c>
      <c r="D31" s="9"/>
      <c r="E31" s="9"/>
      <c r="F31" s="9"/>
      <c r="G31" s="9"/>
      <c r="H31" s="9"/>
      <c r="I31" s="9"/>
      <c r="J31" s="9">
        <v>3</v>
      </c>
      <c r="K31" s="9">
        <v>3</v>
      </c>
      <c r="L31" s="9"/>
      <c r="M31" s="9"/>
      <c r="N31" s="9"/>
      <c r="O31" s="9"/>
      <c r="P31" s="9">
        <v>3</v>
      </c>
      <c r="Q31" s="9">
        <v>3</v>
      </c>
      <c r="R31" s="10"/>
      <c r="S31" s="8"/>
      <c r="T31" s="18" t="s">
        <v>165</v>
      </c>
    </row>
    <row r="32" spans="1:20" ht="15.95" customHeight="1">
      <c r="A32" s="51"/>
      <c r="B32" s="52"/>
      <c r="C32" s="26" t="s">
        <v>137</v>
      </c>
      <c r="D32" s="9"/>
      <c r="E32" s="9"/>
      <c r="F32" s="9"/>
      <c r="G32" s="9"/>
      <c r="H32" s="9"/>
      <c r="I32" s="9"/>
      <c r="J32" s="9">
        <v>2</v>
      </c>
      <c r="K32" s="9"/>
      <c r="L32" s="9">
        <v>4</v>
      </c>
      <c r="M32" s="9"/>
      <c r="N32" s="9"/>
      <c r="O32" s="9"/>
      <c r="P32" s="9">
        <v>2</v>
      </c>
      <c r="Q32" s="9"/>
      <c r="R32" s="10">
        <v>4</v>
      </c>
      <c r="S32" s="8"/>
      <c r="T32" s="18" t="s">
        <v>166</v>
      </c>
    </row>
    <row r="33" spans="1:22" ht="15.95" customHeight="1">
      <c r="A33" s="51"/>
      <c r="B33" s="52"/>
      <c r="C33" s="26" t="s">
        <v>130</v>
      </c>
      <c r="D33" s="9"/>
      <c r="E33" s="9"/>
      <c r="F33" s="9"/>
      <c r="G33" s="9"/>
      <c r="H33" s="9"/>
      <c r="I33" s="9"/>
      <c r="J33" s="9">
        <v>3</v>
      </c>
      <c r="K33" s="9">
        <v>3</v>
      </c>
      <c r="L33" s="9"/>
      <c r="M33" s="9"/>
      <c r="N33" s="9"/>
      <c r="O33" s="9"/>
      <c r="P33" s="9">
        <v>3</v>
      </c>
      <c r="Q33" s="9">
        <v>3</v>
      </c>
      <c r="R33" s="10"/>
      <c r="S33" s="8"/>
      <c r="T33" s="18" t="s">
        <v>167</v>
      </c>
    </row>
    <row r="34" spans="1:22" ht="15.95" customHeight="1">
      <c r="A34" s="51"/>
      <c r="B34" s="52"/>
      <c r="C34" s="26" t="s">
        <v>131</v>
      </c>
      <c r="D34" s="9"/>
      <c r="E34" s="9"/>
      <c r="F34" s="9"/>
      <c r="G34" s="9"/>
      <c r="H34" s="9"/>
      <c r="I34" s="9"/>
      <c r="J34" s="9">
        <v>3</v>
      </c>
      <c r="K34" s="9">
        <v>3</v>
      </c>
      <c r="L34" s="9"/>
      <c r="M34" s="9"/>
      <c r="N34" s="9"/>
      <c r="O34" s="9"/>
      <c r="P34" s="9">
        <v>3</v>
      </c>
      <c r="Q34" s="9">
        <v>3</v>
      </c>
      <c r="R34" s="10"/>
      <c r="S34" s="8"/>
      <c r="T34" s="18" t="s">
        <v>168</v>
      </c>
    </row>
    <row r="35" spans="1:22" ht="15.95" customHeight="1">
      <c r="A35" s="51"/>
      <c r="B35" s="52"/>
      <c r="C35" s="30" t="s">
        <v>134</v>
      </c>
      <c r="D35" s="31"/>
      <c r="E35" s="31"/>
      <c r="F35" s="31"/>
      <c r="G35" s="31"/>
      <c r="H35" s="31"/>
      <c r="I35" s="31"/>
      <c r="J35" s="31"/>
      <c r="K35" s="31"/>
      <c r="L35" s="31"/>
      <c r="M35" s="31">
        <v>3</v>
      </c>
      <c r="N35" s="31">
        <v>3</v>
      </c>
      <c r="O35" s="31"/>
      <c r="P35" s="31">
        <v>3</v>
      </c>
      <c r="Q35" s="31">
        <v>3</v>
      </c>
      <c r="R35" s="32"/>
      <c r="S35" s="8"/>
      <c r="T35" s="44" t="s">
        <v>177</v>
      </c>
    </row>
    <row r="36" spans="1:22" ht="15.95" customHeight="1">
      <c r="A36" s="51"/>
      <c r="B36" s="52"/>
      <c r="C36" s="30" t="s">
        <v>135</v>
      </c>
      <c r="D36" s="31"/>
      <c r="E36" s="31"/>
      <c r="F36" s="31"/>
      <c r="G36" s="31"/>
      <c r="H36" s="31"/>
      <c r="I36" s="31"/>
      <c r="J36" s="31"/>
      <c r="K36" s="31"/>
      <c r="L36" s="31"/>
      <c r="M36" s="31">
        <v>3</v>
      </c>
      <c r="N36" s="31">
        <v>3</v>
      </c>
      <c r="O36" s="31"/>
      <c r="P36" s="31">
        <v>3</v>
      </c>
      <c r="Q36" s="31">
        <v>3</v>
      </c>
      <c r="R36" s="32"/>
      <c r="S36" s="8"/>
      <c r="T36" s="20" t="s">
        <v>169</v>
      </c>
    </row>
    <row r="37" spans="1:22" ht="15.95" customHeight="1">
      <c r="A37" s="51"/>
      <c r="B37" s="52"/>
      <c r="C37" s="30" t="s">
        <v>136</v>
      </c>
      <c r="D37" s="31"/>
      <c r="E37" s="31"/>
      <c r="F37" s="31"/>
      <c r="G37" s="31"/>
      <c r="H37" s="31"/>
      <c r="I37" s="31"/>
      <c r="J37" s="31"/>
      <c r="K37" s="31"/>
      <c r="L37" s="31"/>
      <c r="M37" s="31">
        <v>3</v>
      </c>
      <c r="N37" s="31">
        <v>3</v>
      </c>
      <c r="O37" s="31"/>
      <c r="P37" s="31">
        <v>3</v>
      </c>
      <c r="Q37" s="31">
        <v>3</v>
      </c>
      <c r="R37" s="32"/>
      <c r="S37" s="8"/>
      <c r="T37" s="25" t="s">
        <v>176</v>
      </c>
    </row>
    <row r="38" spans="1:22" ht="15.95" customHeight="1">
      <c r="A38" s="51"/>
      <c r="B38" s="52"/>
      <c r="C38" s="2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8"/>
    </row>
    <row r="39" spans="1:22" ht="15.95" customHeight="1">
      <c r="A39" s="51"/>
      <c r="B39" s="52"/>
      <c r="C39" s="2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S39" s="8"/>
    </row>
    <row r="40" spans="1:22" ht="15.95" customHeight="1">
      <c r="A40" s="51"/>
      <c r="B40" s="52"/>
      <c r="C40" s="2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8"/>
    </row>
    <row r="41" spans="1:22" ht="15.95" customHeight="1">
      <c r="A41" s="51"/>
      <c r="B41" s="52" t="s">
        <v>138</v>
      </c>
      <c r="C41" s="38" t="s">
        <v>139</v>
      </c>
      <c r="D41" s="39"/>
      <c r="E41" s="39"/>
      <c r="F41" s="39"/>
      <c r="G41" s="39"/>
      <c r="H41" s="39"/>
      <c r="I41" s="39"/>
      <c r="J41" s="39">
        <v>2</v>
      </c>
      <c r="K41" s="39"/>
      <c r="L41" s="39">
        <v>4</v>
      </c>
      <c r="M41" s="39"/>
      <c r="N41" s="39"/>
      <c r="O41" s="39"/>
      <c r="P41" s="39">
        <v>2</v>
      </c>
      <c r="Q41" s="39"/>
      <c r="R41" s="40">
        <v>4</v>
      </c>
      <c r="S41" s="41"/>
      <c r="T41" s="42" t="s">
        <v>161</v>
      </c>
      <c r="U41" s="43"/>
      <c r="V41" s="43"/>
    </row>
    <row r="42" spans="1:22" ht="15.95" customHeight="1">
      <c r="A42" s="51"/>
      <c r="B42" s="52"/>
      <c r="C42" s="26" t="s">
        <v>141</v>
      </c>
      <c r="D42" s="9"/>
      <c r="E42" s="9"/>
      <c r="F42" s="9"/>
      <c r="G42" s="9"/>
      <c r="H42" s="9"/>
      <c r="I42" s="9"/>
      <c r="J42" s="9">
        <v>2</v>
      </c>
      <c r="K42" s="9"/>
      <c r="L42" s="9">
        <v>4</v>
      </c>
      <c r="M42" s="9"/>
      <c r="N42" s="9"/>
      <c r="O42" s="9"/>
      <c r="P42" s="9">
        <v>2</v>
      </c>
      <c r="Q42" s="9"/>
      <c r="R42" s="10">
        <v>4</v>
      </c>
      <c r="S42" s="8"/>
      <c r="T42" s="18" t="s">
        <v>163</v>
      </c>
    </row>
    <row r="43" spans="1:22" ht="15.95" customHeight="1">
      <c r="A43" s="51"/>
      <c r="B43" s="52"/>
      <c r="C43" s="30" t="s">
        <v>146</v>
      </c>
      <c r="D43" s="31"/>
      <c r="E43" s="31"/>
      <c r="F43" s="31"/>
      <c r="G43" s="31"/>
      <c r="H43" s="31"/>
      <c r="I43" s="31"/>
      <c r="J43" s="31"/>
      <c r="K43" s="31"/>
      <c r="L43" s="31"/>
      <c r="M43" s="31">
        <v>2</v>
      </c>
      <c r="N43" s="31"/>
      <c r="O43" s="31">
        <v>4</v>
      </c>
      <c r="P43" s="31">
        <v>2</v>
      </c>
      <c r="Q43" s="31"/>
      <c r="R43" s="32">
        <v>4</v>
      </c>
      <c r="S43" s="8"/>
      <c r="T43" s="25" t="s">
        <v>175</v>
      </c>
    </row>
    <row r="44" spans="1:22" ht="15.95" customHeight="1">
      <c r="A44" s="51"/>
      <c r="B44" s="52"/>
      <c r="C44" s="30" t="s">
        <v>145</v>
      </c>
      <c r="D44" s="31"/>
      <c r="E44" s="31"/>
      <c r="F44" s="31"/>
      <c r="G44" s="31"/>
      <c r="H44" s="31"/>
      <c r="I44" s="31"/>
      <c r="J44" s="31"/>
      <c r="K44" s="31"/>
      <c r="L44" s="31"/>
      <c r="M44" s="31">
        <v>2</v>
      </c>
      <c r="N44" s="31"/>
      <c r="O44" s="31">
        <v>4</v>
      </c>
      <c r="P44" s="31">
        <v>2</v>
      </c>
      <c r="Q44" s="31"/>
      <c r="R44" s="32">
        <v>4</v>
      </c>
      <c r="S44" s="8"/>
      <c r="T44" s="20" t="s">
        <v>170</v>
      </c>
    </row>
    <row r="45" spans="1:22" ht="15.95" customHeight="1">
      <c r="A45" s="51"/>
      <c r="B45" s="52"/>
      <c r="C45" s="30" t="s">
        <v>144</v>
      </c>
      <c r="D45" s="31"/>
      <c r="E45" s="31"/>
      <c r="F45" s="31"/>
      <c r="G45" s="31"/>
      <c r="H45" s="31"/>
      <c r="I45" s="31"/>
      <c r="J45" s="31"/>
      <c r="K45" s="31"/>
      <c r="L45" s="31"/>
      <c r="M45" s="31">
        <v>3</v>
      </c>
      <c r="N45" s="31">
        <v>3</v>
      </c>
      <c r="O45" s="31"/>
      <c r="P45" s="31">
        <v>3</v>
      </c>
      <c r="Q45" s="31">
        <v>3</v>
      </c>
      <c r="R45" s="32"/>
      <c r="S45" s="8"/>
      <c r="T45" s="20" t="s">
        <v>171</v>
      </c>
    </row>
    <row r="46" spans="1:22" ht="15.95" customHeight="1">
      <c r="A46" s="51"/>
      <c r="B46" s="52"/>
      <c r="C46" s="30" t="s">
        <v>143</v>
      </c>
      <c r="D46" s="31"/>
      <c r="E46" s="31"/>
      <c r="F46" s="31"/>
      <c r="G46" s="31"/>
      <c r="H46" s="31"/>
      <c r="I46" s="31"/>
      <c r="J46" s="31"/>
      <c r="K46" s="31"/>
      <c r="L46" s="31"/>
      <c r="M46" s="31">
        <v>3</v>
      </c>
      <c r="N46" s="31">
        <v>3</v>
      </c>
      <c r="O46" s="31"/>
      <c r="P46" s="31">
        <v>3</v>
      </c>
      <c r="Q46" s="31">
        <v>3</v>
      </c>
      <c r="R46" s="32"/>
      <c r="S46" s="8"/>
      <c r="T46" s="20" t="s">
        <v>172</v>
      </c>
    </row>
    <row r="47" spans="1:22" ht="15.95" customHeight="1">
      <c r="A47" s="51"/>
      <c r="B47" s="52"/>
      <c r="C47" s="30" t="s">
        <v>140</v>
      </c>
      <c r="D47" s="31"/>
      <c r="E47" s="31"/>
      <c r="F47" s="31"/>
      <c r="G47" s="31"/>
      <c r="H47" s="31"/>
      <c r="I47" s="31"/>
      <c r="J47" s="31"/>
      <c r="K47" s="31"/>
      <c r="L47" s="31"/>
      <c r="M47" s="31">
        <v>2</v>
      </c>
      <c r="N47" s="31"/>
      <c r="O47" s="31">
        <v>4</v>
      </c>
      <c r="P47" s="31">
        <v>2</v>
      </c>
      <c r="Q47" s="31"/>
      <c r="R47" s="32">
        <v>4</v>
      </c>
      <c r="S47" s="8"/>
      <c r="T47" s="20" t="s">
        <v>173</v>
      </c>
    </row>
    <row r="48" spans="1:22" ht="15.95" customHeight="1">
      <c r="A48" s="51"/>
      <c r="B48" s="52"/>
      <c r="C48" s="30" t="s">
        <v>142</v>
      </c>
      <c r="D48" s="31"/>
      <c r="E48" s="31"/>
      <c r="F48" s="31"/>
      <c r="G48" s="31"/>
      <c r="H48" s="31"/>
      <c r="I48" s="31"/>
      <c r="J48" s="31"/>
      <c r="K48" s="31"/>
      <c r="L48" s="31"/>
      <c r="M48" s="31">
        <v>3</v>
      </c>
      <c r="N48" s="31"/>
      <c r="O48" s="31"/>
      <c r="P48" s="31">
        <v>3</v>
      </c>
      <c r="Q48" s="31"/>
      <c r="R48" s="32"/>
      <c r="S48" s="8"/>
      <c r="T48" s="44" t="s">
        <v>179</v>
      </c>
    </row>
    <row r="49" spans="1:22" ht="15.95" customHeight="1">
      <c r="A49" s="51"/>
      <c r="B49" s="52"/>
      <c r="C49" s="1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8"/>
      <c r="V49" s="2">
        <f>47*2</f>
        <v>94</v>
      </c>
    </row>
    <row r="50" spans="1:22" ht="15.95" customHeight="1">
      <c r="A50" s="51"/>
      <c r="B50" s="52"/>
      <c r="C50" s="1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8"/>
      <c r="V50" s="2">
        <v>2</v>
      </c>
    </row>
    <row r="51" spans="1:22" ht="15.95" customHeight="1">
      <c r="A51" s="51"/>
      <c r="B51" s="14" t="s">
        <v>147</v>
      </c>
      <c r="C51" s="14"/>
      <c r="D51" s="14">
        <f t="shared" ref="D51:R51" si="2">SUM(D13:D50)</f>
        <v>16</v>
      </c>
      <c r="E51" s="14">
        <f t="shared" si="2"/>
        <v>12</v>
      </c>
      <c r="F51" s="14">
        <f t="shared" si="2"/>
        <v>8</v>
      </c>
      <c r="G51" s="14">
        <f t="shared" si="2"/>
        <v>18</v>
      </c>
      <c r="H51" s="14">
        <f t="shared" si="2"/>
        <v>12</v>
      </c>
      <c r="I51" s="14">
        <f t="shared" si="2"/>
        <v>12</v>
      </c>
      <c r="J51" s="14">
        <f t="shared" si="2"/>
        <v>21</v>
      </c>
      <c r="K51" s="14">
        <f t="shared" si="2"/>
        <v>15</v>
      </c>
      <c r="L51" s="14">
        <f t="shared" si="2"/>
        <v>12</v>
      </c>
      <c r="M51" s="14">
        <f t="shared" si="2"/>
        <v>24</v>
      </c>
      <c r="N51" s="14">
        <f t="shared" si="2"/>
        <v>15</v>
      </c>
      <c r="O51" s="14">
        <f t="shared" si="2"/>
        <v>12</v>
      </c>
      <c r="P51" s="14">
        <f t="shared" si="2"/>
        <v>79</v>
      </c>
      <c r="Q51" s="14">
        <f t="shared" si="2"/>
        <v>54</v>
      </c>
      <c r="R51" s="15">
        <f t="shared" si="2"/>
        <v>44</v>
      </c>
      <c r="S51" s="3"/>
    </row>
    <row r="52" spans="1:22" ht="15.95" customHeight="1">
      <c r="A52" s="51" t="s">
        <v>9</v>
      </c>
      <c r="B52" s="52"/>
      <c r="C52" s="2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8"/>
    </row>
    <row r="53" spans="1:22" ht="15.95" customHeight="1">
      <c r="A53" s="51"/>
      <c r="B53" s="52"/>
      <c r="C53" s="2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8"/>
    </row>
    <row r="54" spans="1:22" ht="15.95" customHeight="1">
      <c r="A54" s="51"/>
      <c r="B54" s="52"/>
      <c r="C54" s="26" t="s">
        <v>148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/>
      <c r="S54" s="3"/>
    </row>
    <row r="55" spans="1:22" ht="15.95" customHeight="1" thickBot="1">
      <c r="A55" s="22" t="s">
        <v>10</v>
      </c>
      <c r="B55" s="23"/>
      <c r="C55" s="23"/>
      <c r="D55" s="23">
        <f t="shared" ref="D55:L55" si="3">SUM(D12+D51)</f>
        <v>21</v>
      </c>
      <c r="E55" s="23">
        <f t="shared" si="3"/>
        <v>18</v>
      </c>
      <c r="F55" s="23">
        <f t="shared" si="3"/>
        <v>8</v>
      </c>
      <c r="G55" s="23">
        <f t="shared" si="3"/>
        <v>21</v>
      </c>
      <c r="H55" s="23">
        <f t="shared" si="3"/>
        <v>16</v>
      </c>
      <c r="I55" s="23">
        <f t="shared" si="3"/>
        <v>12</v>
      </c>
      <c r="J55" s="23">
        <f t="shared" si="3"/>
        <v>21</v>
      </c>
      <c r="K55" s="23">
        <f t="shared" si="3"/>
        <v>15</v>
      </c>
      <c r="L55" s="23">
        <f t="shared" si="3"/>
        <v>12</v>
      </c>
      <c r="M55" s="23">
        <f>SUM(M10,M51)</f>
        <v>25</v>
      </c>
      <c r="N55" s="23">
        <f>SUM(N12+N51)</f>
        <v>15</v>
      </c>
      <c r="O55" s="23">
        <f>SUM(O12+O51)</f>
        <v>12</v>
      </c>
      <c r="P55" s="23">
        <f>SUM(P12+P51)</f>
        <v>88</v>
      </c>
      <c r="Q55" s="23">
        <f>SUM(Q12+Q51)</f>
        <v>64</v>
      </c>
      <c r="R55" s="24">
        <f>SUM(R12+R51)</f>
        <v>44</v>
      </c>
      <c r="S55" s="3"/>
    </row>
    <row r="58" spans="1:22">
      <c r="T58" s="2"/>
    </row>
    <row r="59" spans="1:22">
      <c r="T59" s="2"/>
    </row>
  </sheetData>
  <sortState ref="C43:O48">
    <sortCondition ref="C43"/>
  </sortState>
  <mergeCells count="18">
    <mergeCell ref="A52:B54"/>
    <mergeCell ref="A5:A12"/>
    <mergeCell ref="B12:C12"/>
    <mergeCell ref="A13:A51"/>
    <mergeCell ref="B13:B21"/>
    <mergeCell ref="B41:B50"/>
    <mergeCell ref="B22:B40"/>
    <mergeCell ref="B10:B11"/>
    <mergeCell ref="B5:B9"/>
    <mergeCell ref="A2:B4"/>
    <mergeCell ref="C2:C4"/>
    <mergeCell ref="D2:I2"/>
    <mergeCell ref="P2:R3"/>
    <mergeCell ref="D3:F3"/>
    <mergeCell ref="G3:I3"/>
    <mergeCell ref="J3:L3"/>
    <mergeCell ref="M3:O3"/>
    <mergeCell ref="J2:O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  <headerFooter>
    <oddHeader>&amp;C&amp;"HY신명조,굵게"&amp;20 2010학년도 교육과정구성표</oddHeader>
  </headerFooter>
  <ignoredErrors>
    <ignoredError sqref="M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신구교과목대비표(1013)</vt:lpstr>
      <vt:lpstr>교육과정표</vt:lpstr>
      <vt:lpstr>교육과정표!Print_Area</vt:lpstr>
      <vt:lpstr>'신구교과목대비표(1013)'!Print_Titles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 </cp:lastModifiedBy>
  <cp:lastPrinted>2010-10-21T00:35:41Z</cp:lastPrinted>
  <dcterms:created xsi:type="dcterms:W3CDTF">2003-09-29T07:06:00Z</dcterms:created>
  <dcterms:modified xsi:type="dcterms:W3CDTF">2011-06-27T02:37:08Z</dcterms:modified>
</cp:coreProperties>
</file>