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w\Desktop\2019년 9월 ~ 박소연\0.학과사무실\스마트 자동차학과\교육과정구성표\"/>
    </mc:Choice>
  </mc:AlternateContent>
  <bookViews>
    <workbookView xWindow="0" yWindow="0" windowWidth="28800" windowHeight="12255" tabRatio="721" firstSheet="2" activeTab="2"/>
  </bookViews>
  <sheets>
    <sheet name=" 2년제 과정 구성표_자동차전공" sheetId="27" r:id="rId1"/>
    <sheet name=" 2년제 과정 구성표_드론전공" sheetId="1" r:id="rId2"/>
    <sheet name="2년제 과정 대비표(자동차)" sheetId="18" r:id="rId3"/>
    <sheet name="2년제 과정대비표 (드론)" sheetId="26" r:id="rId4"/>
  </sheets>
  <definedNames>
    <definedName name="_xlnm.Print_Area" localSheetId="1">' 2년제 과정 구성표_드론전공'!$A$1:$T$43</definedName>
    <definedName name="_xlnm.Print_Area" localSheetId="0">' 2년제 과정 구성표_자동차전공'!$A$1:$T$43</definedName>
    <definedName name="_xlnm.Print_Area" localSheetId="2">'2년제 과정 대비표(자동차)'!$A$1:$L$59</definedName>
    <definedName name="_xlnm.Print_Area" localSheetId="3">'2년제 과정대비표 (드론)'!$A$1:$L$81</definedName>
  </definedNames>
  <calcPr calcId="162913"/>
</workbook>
</file>

<file path=xl/calcChain.xml><?xml version="1.0" encoding="utf-8"?>
<calcChain xmlns="http://schemas.openxmlformats.org/spreadsheetml/2006/main">
  <c r="K240" i="26" l="1"/>
  <c r="K241" i="26" s="1"/>
  <c r="J240" i="26"/>
  <c r="I240" i="26"/>
  <c r="H240" i="26"/>
  <c r="G240" i="26"/>
  <c r="F240" i="26"/>
  <c r="K203" i="26"/>
  <c r="J203" i="26"/>
  <c r="J241" i="26" s="1"/>
  <c r="I203" i="26"/>
  <c r="I241" i="26" s="1"/>
  <c r="H203" i="26"/>
  <c r="H241" i="26" s="1"/>
  <c r="G203" i="26"/>
  <c r="G241" i="26" s="1"/>
  <c r="F203" i="26"/>
  <c r="F241" i="26" s="1"/>
  <c r="H194" i="26"/>
  <c r="K193" i="26"/>
  <c r="J193" i="26"/>
  <c r="J194" i="26" s="1"/>
  <c r="I193" i="26"/>
  <c r="H193" i="26"/>
  <c r="G193" i="26"/>
  <c r="G194" i="26" s="1"/>
  <c r="F193" i="26"/>
  <c r="F194" i="26" s="1"/>
  <c r="K124" i="26"/>
  <c r="K194" i="26" s="1"/>
  <c r="J124" i="26"/>
  <c r="I124" i="26"/>
  <c r="I194" i="26" s="1"/>
  <c r="K118" i="26"/>
  <c r="J118" i="26"/>
  <c r="I118" i="26"/>
  <c r="I119" i="26" s="1"/>
  <c r="H118" i="26"/>
  <c r="G118" i="26"/>
  <c r="F118" i="26"/>
  <c r="K77" i="26"/>
  <c r="K119" i="26" s="1"/>
  <c r="J77" i="26"/>
  <c r="J119" i="26" s="1"/>
  <c r="I77" i="26"/>
  <c r="H77" i="26"/>
  <c r="H119" i="26" s="1"/>
  <c r="G77" i="26"/>
  <c r="G119" i="26" s="1"/>
  <c r="F77" i="26"/>
  <c r="F119" i="26" s="1"/>
  <c r="K63" i="26"/>
  <c r="K64" i="26" s="1"/>
  <c r="J63" i="26"/>
  <c r="J64" i="26" s="1"/>
  <c r="I63" i="26"/>
  <c r="H63" i="26"/>
  <c r="G63" i="26"/>
  <c r="F63" i="26"/>
  <c r="K22" i="26"/>
  <c r="J22" i="26"/>
  <c r="I22" i="26"/>
  <c r="I64" i="26" s="1"/>
  <c r="H22" i="26"/>
  <c r="H64" i="26" s="1"/>
  <c r="H242" i="26" s="1"/>
  <c r="G22" i="26"/>
  <c r="G64" i="26" s="1"/>
  <c r="F22" i="26"/>
  <c r="F64" i="26" s="1"/>
  <c r="K216" i="18"/>
  <c r="J216" i="18"/>
  <c r="I216" i="18"/>
  <c r="H216" i="18"/>
  <c r="G216" i="18"/>
  <c r="F216" i="18"/>
  <c r="K187" i="18"/>
  <c r="J187" i="18"/>
  <c r="J217" i="18" s="1"/>
  <c r="I187" i="18"/>
  <c r="I217" i="18" s="1"/>
  <c r="I218" i="18" s="1"/>
  <c r="H187" i="18"/>
  <c r="H217" i="18" s="1"/>
  <c r="G187" i="18"/>
  <c r="G217" i="18" s="1"/>
  <c r="F187" i="18"/>
  <c r="F217" i="18" s="1"/>
  <c r="K178" i="18"/>
  <c r="H178" i="18"/>
  <c r="K177" i="18"/>
  <c r="J177" i="18"/>
  <c r="I177" i="18"/>
  <c r="H177" i="18"/>
  <c r="G177" i="18"/>
  <c r="G178" i="18" s="1"/>
  <c r="F177" i="18"/>
  <c r="F178" i="18" s="1"/>
  <c r="K124" i="18"/>
  <c r="J124" i="18"/>
  <c r="J178" i="18" s="1"/>
  <c r="I124" i="18"/>
  <c r="I178" i="18" s="1"/>
  <c r="K118" i="18"/>
  <c r="J118" i="18"/>
  <c r="I118" i="18"/>
  <c r="H118" i="18"/>
  <c r="G118" i="18"/>
  <c r="F118" i="18"/>
  <c r="K77" i="18"/>
  <c r="K119" i="18" s="1"/>
  <c r="J77" i="18"/>
  <c r="J119" i="18" s="1"/>
  <c r="I77" i="18"/>
  <c r="I119" i="18" s="1"/>
  <c r="H77" i="18"/>
  <c r="H119" i="18" s="1"/>
  <c r="G77" i="18"/>
  <c r="G119" i="18" s="1"/>
  <c r="F77" i="18"/>
  <c r="F119" i="18" s="1"/>
  <c r="K63" i="18"/>
  <c r="J63" i="18"/>
  <c r="I63" i="18"/>
  <c r="H63" i="18"/>
  <c r="G63" i="18"/>
  <c r="F63" i="18"/>
  <c r="K22" i="18"/>
  <c r="K64" i="18" s="1"/>
  <c r="J22" i="18"/>
  <c r="J64" i="18" s="1"/>
  <c r="I22" i="18"/>
  <c r="I64" i="18" s="1"/>
  <c r="H22" i="18"/>
  <c r="H64" i="18" s="1"/>
  <c r="H218" i="18" s="1"/>
  <c r="G22" i="18"/>
  <c r="G64" i="18" s="1"/>
  <c r="G218" i="18" s="1"/>
  <c r="F22" i="18"/>
  <c r="F64" i="18" s="1"/>
  <c r="K217" i="18" l="1"/>
  <c r="J242" i="26"/>
  <c r="F242" i="26"/>
  <c r="G242" i="26"/>
  <c r="I242" i="26"/>
  <c r="K242" i="26"/>
  <c r="J218" i="18"/>
  <c r="F218" i="18"/>
  <c r="K218" i="18"/>
  <c r="S10" i="27" l="1"/>
  <c r="T36" i="1" l="1"/>
  <c r="S36" i="1"/>
  <c r="R36" i="1"/>
  <c r="T28" i="1"/>
  <c r="S28" i="1"/>
  <c r="R28" i="1"/>
  <c r="T36" i="27"/>
  <c r="S36" i="27"/>
  <c r="R36" i="27"/>
  <c r="T35" i="27"/>
  <c r="S35" i="27"/>
  <c r="R35" i="27"/>
  <c r="T28" i="27"/>
  <c r="S28" i="27"/>
  <c r="R28" i="27"/>
  <c r="T35" i="1"/>
  <c r="S35" i="1"/>
  <c r="R35" i="1"/>
  <c r="T27" i="1" l="1"/>
  <c r="S27" i="1"/>
  <c r="R27" i="1"/>
  <c r="T27" i="27"/>
  <c r="S27" i="27"/>
  <c r="R27" i="27"/>
  <c r="T22" i="1" l="1"/>
  <c r="S22" i="1"/>
  <c r="R22" i="1"/>
  <c r="T18" i="1"/>
  <c r="S18" i="1"/>
  <c r="R18" i="1"/>
  <c r="T38" i="1"/>
  <c r="S38" i="1"/>
  <c r="R38" i="1"/>
  <c r="T37" i="1"/>
  <c r="S37" i="1"/>
  <c r="R37" i="1"/>
  <c r="T30" i="1"/>
  <c r="S30" i="1"/>
  <c r="R30" i="1"/>
  <c r="T29" i="1"/>
  <c r="S29" i="1"/>
  <c r="R29" i="1"/>
  <c r="T34" i="1"/>
  <c r="S34" i="1"/>
  <c r="R34" i="1"/>
  <c r="T33" i="1"/>
  <c r="S33" i="1"/>
  <c r="R33" i="1"/>
  <c r="T32" i="1"/>
  <c r="S32" i="1"/>
  <c r="R32" i="1"/>
  <c r="T21" i="1"/>
  <c r="S21" i="1"/>
  <c r="R21" i="1"/>
  <c r="T17" i="1"/>
  <c r="S17" i="1"/>
  <c r="R17" i="1"/>
  <c r="L41" i="1"/>
  <c r="T32" i="27"/>
  <c r="S32" i="27"/>
  <c r="R32" i="27"/>
  <c r="M41" i="27"/>
  <c r="N41" i="27"/>
  <c r="L41" i="27"/>
  <c r="T14" i="27"/>
  <c r="T15" i="27"/>
  <c r="T16" i="27"/>
  <c r="T20" i="27"/>
  <c r="T21" i="27"/>
  <c r="T17" i="27"/>
  <c r="T19" i="27"/>
  <c r="T18" i="27"/>
  <c r="T23" i="27"/>
  <c r="T24" i="27"/>
  <c r="T25" i="27"/>
  <c r="T26" i="27"/>
  <c r="T22" i="27"/>
  <c r="T31" i="27"/>
  <c r="T33" i="27"/>
  <c r="T29" i="27"/>
  <c r="T30" i="27"/>
  <c r="T34" i="27"/>
  <c r="T37" i="27"/>
  <c r="T38" i="27"/>
  <c r="T39" i="27"/>
  <c r="T40" i="27"/>
  <c r="S14" i="27"/>
  <c r="S15" i="27"/>
  <c r="S16" i="27"/>
  <c r="S20" i="27"/>
  <c r="S21" i="27"/>
  <c r="S17" i="27"/>
  <c r="S19" i="27"/>
  <c r="S18" i="27"/>
  <c r="S23" i="27"/>
  <c r="S24" i="27"/>
  <c r="S25" i="27"/>
  <c r="S26" i="27"/>
  <c r="S22" i="27"/>
  <c r="S31" i="27"/>
  <c r="S33" i="27"/>
  <c r="S29" i="27"/>
  <c r="S30" i="27"/>
  <c r="S34" i="27"/>
  <c r="S37" i="27"/>
  <c r="S38" i="27"/>
  <c r="S39" i="27"/>
  <c r="S40" i="27"/>
  <c r="R14" i="27"/>
  <c r="R15" i="27"/>
  <c r="R16" i="27"/>
  <c r="R20" i="27"/>
  <c r="R21" i="27"/>
  <c r="R17" i="27"/>
  <c r="R19" i="27"/>
  <c r="R18" i="27"/>
  <c r="R23" i="27"/>
  <c r="R24" i="27"/>
  <c r="R25" i="27"/>
  <c r="R26" i="27"/>
  <c r="R22" i="27"/>
  <c r="R31" i="27"/>
  <c r="R33" i="27"/>
  <c r="R29" i="27"/>
  <c r="R30" i="27"/>
  <c r="R34" i="27"/>
  <c r="R37" i="27"/>
  <c r="R38" i="27"/>
  <c r="R39" i="27"/>
  <c r="R40" i="27"/>
  <c r="F41" i="27"/>
  <c r="G41" i="27"/>
  <c r="H41" i="27"/>
  <c r="I41" i="27"/>
  <c r="J41" i="27"/>
  <c r="K41" i="27"/>
  <c r="O41" i="27"/>
  <c r="P41" i="27"/>
  <c r="Q41" i="27"/>
  <c r="T13" i="27"/>
  <c r="S13" i="27"/>
  <c r="R13" i="27"/>
  <c r="Q12" i="27"/>
  <c r="P12" i="27"/>
  <c r="O12" i="27"/>
  <c r="N12" i="27"/>
  <c r="M12" i="27"/>
  <c r="L12" i="27"/>
  <c r="K12" i="27"/>
  <c r="J12" i="27"/>
  <c r="I12" i="27"/>
  <c r="H12" i="27"/>
  <c r="G12" i="27"/>
  <c r="F12" i="27"/>
  <c r="T11" i="27"/>
  <c r="S11" i="27"/>
  <c r="R11" i="27"/>
  <c r="T10" i="27"/>
  <c r="R10" i="27"/>
  <c r="T9" i="27"/>
  <c r="S9" i="27"/>
  <c r="R9" i="27"/>
  <c r="T8" i="27"/>
  <c r="S8" i="27"/>
  <c r="R8" i="27"/>
  <c r="T7" i="27"/>
  <c r="S7" i="27"/>
  <c r="R7" i="27"/>
  <c r="T6" i="27"/>
  <c r="S6" i="27"/>
  <c r="R6" i="27"/>
  <c r="T5" i="27"/>
  <c r="S5" i="27"/>
  <c r="R5" i="27"/>
  <c r="T40" i="1"/>
  <c r="S40" i="1"/>
  <c r="R40" i="1"/>
  <c r="P42" i="27" l="1"/>
  <c r="I42" i="27"/>
  <c r="O42" i="27"/>
  <c r="H42" i="27"/>
  <c r="L42" i="27"/>
  <c r="K42" i="27"/>
  <c r="G42" i="27"/>
  <c r="Q42" i="27"/>
  <c r="J42" i="27"/>
  <c r="F42" i="27"/>
  <c r="T41" i="27"/>
  <c r="S41" i="27"/>
  <c r="N42" i="27"/>
  <c r="M42" i="27"/>
  <c r="R41" i="27"/>
  <c r="T12" i="27"/>
  <c r="R12" i="27"/>
  <c r="S12" i="27"/>
  <c r="R42" i="27" l="1"/>
  <c r="T42" i="27"/>
  <c r="S42" i="27"/>
  <c r="T20" i="1" l="1"/>
  <c r="T23" i="1"/>
  <c r="T24" i="1"/>
  <c r="T25" i="1"/>
  <c r="T26" i="1"/>
  <c r="T31" i="1"/>
  <c r="T39" i="1"/>
  <c r="S20" i="1"/>
  <c r="S23" i="1"/>
  <c r="S24" i="1"/>
  <c r="S25" i="1"/>
  <c r="S26" i="1"/>
  <c r="S31" i="1"/>
  <c r="S39" i="1"/>
  <c r="R20" i="1"/>
  <c r="R23" i="1"/>
  <c r="R24" i="1"/>
  <c r="R25" i="1"/>
  <c r="R26" i="1"/>
  <c r="R31" i="1"/>
  <c r="R39" i="1"/>
  <c r="T13" i="1"/>
  <c r="T14" i="1"/>
  <c r="S13" i="1"/>
  <c r="S14" i="1"/>
  <c r="R13" i="1"/>
  <c r="R14" i="1"/>
  <c r="T6" i="1"/>
  <c r="T7" i="1"/>
  <c r="T8" i="1"/>
  <c r="T9" i="1"/>
  <c r="S6" i="1"/>
  <c r="S7" i="1"/>
  <c r="S8" i="1"/>
  <c r="S9" i="1"/>
  <c r="R6" i="1"/>
  <c r="R7" i="1"/>
  <c r="R8" i="1"/>
  <c r="R9" i="1"/>
  <c r="R10" i="1" l="1"/>
  <c r="S10" i="1"/>
  <c r="T10" i="1"/>
  <c r="R11" i="1"/>
  <c r="S11" i="1"/>
  <c r="T11" i="1"/>
  <c r="Q12" i="1" l="1"/>
  <c r="P12" i="1"/>
  <c r="O12" i="1"/>
  <c r="N12" i="1"/>
  <c r="M12" i="1"/>
  <c r="L12" i="1"/>
  <c r="K12" i="1"/>
  <c r="J12" i="1"/>
  <c r="I12" i="1"/>
  <c r="H12" i="1"/>
  <c r="G12" i="1"/>
  <c r="F12" i="1"/>
  <c r="T5" i="1"/>
  <c r="S5" i="1"/>
  <c r="R5" i="1"/>
  <c r="R12" i="1" l="1"/>
  <c r="T12" i="1"/>
  <c r="S12" i="1"/>
  <c r="T15" i="1" l="1"/>
  <c r="T16" i="1"/>
  <c r="T19" i="1"/>
  <c r="S15" i="1"/>
  <c r="S16" i="1"/>
  <c r="S19" i="1"/>
  <c r="R15" i="1"/>
  <c r="R16" i="1"/>
  <c r="R19" i="1"/>
  <c r="G41" i="1"/>
  <c r="G42" i="1" s="1"/>
  <c r="H41" i="1"/>
  <c r="H42" i="1" s="1"/>
  <c r="I41" i="1"/>
  <c r="I42" i="1" s="1"/>
  <c r="J41" i="1"/>
  <c r="J42" i="1" s="1"/>
  <c r="K41" i="1"/>
  <c r="K42" i="1" s="1"/>
  <c r="L42" i="1"/>
  <c r="M41" i="1"/>
  <c r="M42" i="1" s="1"/>
  <c r="N41" i="1"/>
  <c r="N42" i="1" s="1"/>
  <c r="O41" i="1"/>
  <c r="O42" i="1" s="1"/>
  <c r="P41" i="1"/>
  <c r="P42" i="1" s="1"/>
  <c r="Q41" i="1"/>
  <c r="Q42" i="1" s="1"/>
  <c r="F41" i="1"/>
  <c r="F42" i="1" s="1"/>
  <c r="R42" i="1" l="1"/>
  <c r="S41" i="1"/>
  <c r="S42" i="1" s="1"/>
  <c r="T41" i="1"/>
  <c r="T42" i="1" s="1"/>
</calcChain>
</file>

<file path=xl/sharedStrings.xml><?xml version="1.0" encoding="utf-8"?>
<sst xmlns="http://schemas.openxmlformats.org/spreadsheetml/2006/main" count="846" uniqueCount="316">
  <si>
    <t>구분</t>
  </si>
  <si>
    <t>1 학 년</t>
  </si>
  <si>
    <t>2 학 년</t>
  </si>
  <si>
    <t>계</t>
  </si>
  <si>
    <t>1학기</t>
  </si>
  <si>
    <t>2학기</t>
  </si>
  <si>
    <t>학점</t>
  </si>
  <si>
    <t>이론</t>
  </si>
  <si>
    <t>실습</t>
  </si>
  <si>
    <t>선택</t>
    <phoneticPr fontId="6" type="noConversion"/>
  </si>
  <si>
    <t>합   계</t>
  </si>
  <si>
    <t>교과목
코드</t>
    <phoneticPr fontId="6" type="noConversion"/>
  </si>
  <si>
    <t>학년</t>
  </si>
  <si>
    <t>학기</t>
  </si>
  <si>
    <t>이수
구분</t>
  </si>
  <si>
    <t>과목
구분</t>
  </si>
  <si>
    <t>시간</t>
  </si>
  <si>
    <t>필수</t>
  </si>
  <si>
    <t>선택</t>
    <phoneticPr fontId="10" type="noConversion"/>
  </si>
  <si>
    <t>필수</t>
    <phoneticPr fontId="10" type="noConversion"/>
  </si>
  <si>
    <t>총계</t>
  </si>
  <si>
    <t>전공학점</t>
  </si>
  <si>
    <t>전공선택 개설학점</t>
  </si>
  <si>
    <t>전공 개설학점 계</t>
  </si>
  <si>
    <t>선택</t>
    <phoneticPr fontId="6" type="noConversion"/>
  </si>
  <si>
    <t>교양·직업기초 계</t>
    <phoneticPr fontId="6" type="noConversion"/>
  </si>
  <si>
    <t>학기 계</t>
    <phoneticPr fontId="6" type="noConversion"/>
  </si>
  <si>
    <t>교양
·
직업
기초</t>
    <phoneticPr fontId="6" type="noConversion"/>
  </si>
  <si>
    <t>소계</t>
    <phoneticPr fontId="6" type="noConversion"/>
  </si>
  <si>
    <t>교양
·
직업
기초</t>
    <phoneticPr fontId="10" type="noConversion"/>
  </si>
  <si>
    <r>
      <t>교과목명</t>
    </r>
    <r>
      <rPr>
        <sz val="9"/>
        <color rgb="FF0000FF"/>
        <rFont val="맑은 고딕"/>
        <family val="3"/>
        <charset val="129"/>
        <scheme val="major"/>
      </rPr>
      <t>(영문명)</t>
    </r>
    <phoneticPr fontId="6" type="noConversion"/>
  </si>
  <si>
    <t>교과
구분
1)</t>
    <phoneticPr fontId="6" type="noConversion"/>
  </si>
  <si>
    <t>-</t>
    <phoneticPr fontId="6" type="noConversion"/>
  </si>
  <si>
    <t>교양·직업
기초학점</t>
    <phoneticPr fontId="10" type="noConversion"/>
  </si>
  <si>
    <t>소계</t>
    <phoneticPr fontId="6" type="noConversion"/>
  </si>
  <si>
    <t>교양교육실 배정</t>
    <phoneticPr fontId="6" type="noConversion"/>
  </si>
  <si>
    <t>자유선택교양교과</t>
    <phoneticPr fontId="6" type="noConversion"/>
  </si>
  <si>
    <t>교양교육실 배정</t>
    <phoneticPr fontId="6" type="noConversion"/>
  </si>
  <si>
    <t>자유선택교양교과</t>
    <phoneticPr fontId="6" type="noConversion"/>
  </si>
  <si>
    <t>2020~2021학년도 교육과정</t>
    <phoneticPr fontId="10" type="noConversion"/>
  </si>
  <si>
    <t>대학생활</t>
    <phoneticPr fontId="6" type="noConversion"/>
  </si>
  <si>
    <t>선택</t>
    <phoneticPr fontId="6" type="noConversion"/>
  </si>
  <si>
    <t>필수</t>
    <phoneticPr fontId="6" type="noConversion"/>
  </si>
  <si>
    <t>2021~2022 교육과정</t>
    <phoneticPr fontId="6" type="noConversion"/>
  </si>
  <si>
    <t>인성</t>
    <phoneticPr fontId="6" type="noConversion"/>
  </si>
  <si>
    <t>취업/창업</t>
    <phoneticPr fontId="6" type="noConversion"/>
  </si>
  <si>
    <t>직업기초능력</t>
    <phoneticPr fontId="6" type="noConversion"/>
  </si>
  <si>
    <t>자격증</t>
    <phoneticPr fontId="6" type="noConversion"/>
  </si>
  <si>
    <t>자격증</t>
    <phoneticPr fontId="6" type="noConversion"/>
  </si>
  <si>
    <t>진로</t>
    <phoneticPr fontId="6" type="noConversion"/>
  </si>
  <si>
    <t>진로</t>
    <phoneticPr fontId="6" type="noConversion"/>
  </si>
  <si>
    <t>진로</t>
    <phoneticPr fontId="6" type="noConversion"/>
  </si>
  <si>
    <t>진로</t>
    <phoneticPr fontId="6" type="noConversion"/>
  </si>
  <si>
    <t>캡스톤디자인</t>
    <phoneticPr fontId="6" type="noConversion"/>
  </si>
  <si>
    <t>자격증</t>
    <phoneticPr fontId="6" type="noConversion"/>
  </si>
  <si>
    <t>진로</t>
    <phoneticPr fontId="6" type="noConversion"/>
  </si>
  <si>
    <t>자격증</t>
    <phoneticPr fontId="6" type="noConversion"/>
  </si>
  <si>
    <t>자격증</t>
    <phoneticPr fontId="6" type="noConversion"/>
  </si>
  <si>
    <t>자격증</t>
    <phoneticPr fontId="6" type="noConversion"/>
  </si>
  <si>
    <t>자격증</t>
    <phoneticPr fontId="6" type="noConversion"/>
  </si>
  <si>
    <t>자격증</t>
    <phoneticPr fontId="6" type="noConversion"/>
  </si>
  <si>
    <t>창업</t>
    <phoneticPr fontId="6" type="noConversion"/>
  </si>
  <si>
    <t>창업</t>
    <phoneticPr fontId="6" type="noConversion"/>
  </si>
  <si>
    <t>학과명(전공명/과정명) : 드론자동차학과</t>
    <phoneticPr fontId="6" type="noConversion"/>
  </si>
  <si>
    <t>인재양성유형명 : 자동차전문기술인</t>
    <phoneticPr fontId="6" type="noConversion"/>
  </si>
  <si>
    <t>학과명(전공명/과정명) : 드론자동차학과</t>
    <phoneticPr fontId="6" type="noConversion"/>
  </si>
  <si>
    <t>인재양성유형명 : 드론전문기술인</t>
    <phoneticPr fontId="6" type="noConversion"/>
  </si>
  <si>
    <t>드론개론
(Introduction to Drone)</t>
    <phoneticPr fontId="6" type="noConversion"/>
  </si>
  <si>
    <t>드론모의조종
(Drone Simulation Manipulation)</t>
    <phoneticPr fontId="6" type="noConversion"/>
  </si>
  <si>
    <t>자동차튜닝개론
(Introduction to car tuning)</t>
    <phoneticPr fontId="6" type="noConversion"/>
  </si>
  <si>
    <t>일반기계공학I
(General Mechanical Engineering I)</t>
    <phoneticPr fontId="10" type="noConversion"/>
  </si>
  <si>
    <t>일반기계공학II
(General Mechanical EngineeringII)</t>
    <phoneticPr fontId="10" type="noConversion"/>
  </si>
  <si>
    <t>자동차구조학
(Automotive structural Studies)</t>
    <phoneticPr fontId="6" type="noConversion"/>
  </si>
  <si>
    <t>전자제어엔진정비
(Electronic control engine maintenance)</t>
    <phoneticPr fontId="6" type="noConversion"/>
  </si>
  <si>
    <t>전자제어디젤엔진정비
(Electronic control diesel engine maintenance)</t>
    <phoneticPr fontId="6" type="noConversion"/>
  </si>
  <si>
    <t>인공지능전기장치정비
(Maintenance of electrical equipment of artificial intelligence)</t>
    <phoneticPr fontId="6" type="noConversion"/>
  </si>
  <si>
    <r>
      <t>운행조정</t>
    </r>
    <r>
      <rPr>
        <sz val="9"/>
        <color theme="1"/>
        <rFont val="맑은 고딕"/>
        <family val="3"/>
        <charset val="129"/>
      </rPr>
      <t>·</t>
    </r>
    <r>
      <rPr>
        <sz val="9"/>
        <color theme="1"/>
        <rFont val="맑은 고딕"/>
        <family val="3"/>
        <charset val="129"/>
        <scheme val="minor"/>
      </rPr>
      <t>안정화장치장비
(Maintenance of travel adjustment stabilizer)</t>
    </r>
    <phoneticPr fontId="6" type="noConversion"/>
  </si>
  <si>
    <t xml:space="preserve">센서공학
(Sensor engineering) </t>
    <phoneticPr fontId="6" type="noConversion"/>
  </si>
  <si>
    <t>현장실습
(Field Training)</t>
    <phoneticPr fontId="6" type="noConversion"/>
  </si>
  <si>
    <t>지능형전자제어섀시정비
(Intelligent electronic control chassis maintenance)</t>
    <phoneticPr fontId="6" type="noConversion"/>
  </si>
  <si>
    <t>배출가스저감장치정비
(Maintenance of exhaust gas reduction equipment)</t>
    <phoneticPr fontId="6" type="noConversion"/>
  </si>
  <si>
    <t>자동차CAD I
(Automotive CAD I)</t>
    <phoneticPr fontId="10" type="noConversion"/>
  </si>
  <si>
    <t>자동차CAD II
(Automotive CAD II)</t>
    <phoneticPr fontId="6" type="noConversion"/>
  </si>
  <si>
    <t>자동차공학해석
(Automotive Engineering analysis)</t>
    <phoneticPr fontId="6" type="noConversion"/>
  </si>
  <si>
    <t>자동차파형분석
(Automotive waveform analysis)</t>
    <phoneticPr fontId="6" type="noConversion"/>
  </si>
  <si>
    <t>스마트자동차진단
(Diagnosis of smart automotive)</t>
    <phoneticPr fontId="6" type="noConversion"/>
  </si>
  <si>
    <t>친환경자동차 정비
(Maintenance of Eco-mobility)</t>
    <phoneticPr fontId="6" type="noConversion"/>
  </si>
  <si>
    <r>
      <t>드론조종실습</t>
    </r>
    <r>
      <rPr>
        <sz val="10"/>
        <color theme="1"/>
        <rFont val="맑은 고딕"/>
        <family val="3"/>
        <charset val="129"/>
      </rPr>
      <t>Ⅱ
(Drone control practice Ⅱ)</t>
    </r>
    <phoneticPr fontId="6" type="noConversion"/>
  </si>
  <si>
    <t>드론정비실습
(Drone maintenance practice)</t>
    <phoneticPr fontId="6" type="noConversion"/>
  </si>
  <si>
    <t>항공촬영 및 편집
(Aerial photography and editing)</t>
    <phoneticPr fontId="6" type="noConversion"/>
  </si>
  <si>
    <r>
      <t>드론조종실습</t>
    </r>
    <r>
      <rPr>
        <sz val="10"/>
        <color theme="1"/>
        <rFont val="맑은 고딕"/>
        <family val="3"/>
        <charset val="129"/>
      </rPr>
      <t>Ⅲ
(Drone control practice Ⅲ)</t>
    </r>
    <phoneticPr fontId="6" type="noConversion"/>
  </si>
  <si>
    <r>
      <t>드론조종실습</t>
    </r>
    <r>
      <rPr>
        <sz val="10"/>
        <color theme="1"/>
        <rFont val="맑은 고딕"/>
        <family val="3"/>
        <charset val="129"/>
      </rPr>
      <t>Ⅳ
(Drone control practice Ⅳ)</t>
    </r>
    <phoneticPr fontId="6" type="noConversion"/>
  </si>
  <si>
    <t>드론설계(CAD) II
(Drone CAD Ⅱ)</t>
    <phoneticPr fontId="6" type="noConversion"/>
  </si>
  <si>
    <t>드론제어소프트웨어실습
(Drone Control Software practice)</t>
    <phoneticPr fontId="6" type="noConversion"/>
  </si>
  <si>
    <t>데이터분석 및 활용
(Data analysis &amp; Application)</t>
    <phoneticPr fontId="6" type="noConversion"/>
  </si>
  <si>
    <t>캡스톤디자인
(Capstone Design)</t>
    <phoneticPr fontId="6" type="noConversion"/>
  </si>
  <si>
    <t>캡스톤디자인
(Capstone Design)</t>
    <phoneticPr fontId="6" type="noConversion"/>
  </si>
  <si>
    <r>
      <t>취업·</t>
    </r>
    <r>
      <rPr>
        <sz val="10"/>
        <color theme="1"/>
        <rFont val="맑은 고딕"/>
        <family val="3"/>
        <charset val="129"/>
      </rPr>
      <t>창업준비실무
(Job Start-up Preparation Practice)</t>
    </r>
    <phoneticPr fontId="6" type="noConversion"/>
  </si>
  <si>
    <r>
      <t>취업·</t>
    </r>
    <r>
      <rPr>
        <sz val="10"/>
        <color theme="1"/>
        <rFont val="맑은 고딕"/>
        <family val="3"/>
        <charset val="129"/>
      </rPr>
      <t>창업준비실무
(Job Start-up Preparation Practice)</t>
    </r>
    <phoneticPr fontId="6" type="noConversion"/>
  </si>
  <si>
    <t>대학생활과 진로탐색
(University life and career exploration)</t>
    <phoneticPr fontId="6" type="noConversion"/>
  </si>
  <si>
    <r>
      <t>실천적인성</t>
    </r>
    <r>
      <rPr>
        <sz val="10"/>
        <rFont val="맑은 고딕"/>
        <family val="3"/>
        <charset val="129"/>
      </rPr>
      <t>Ⅰ
(Practical personalityⅠ)</t>
    </r>
    <phoneticPr fontId="6" type="noConversion"/>
  </si>
  <si>
    <r>
      <t>실천적인성</t>
    </r>
    <r>
      <rPr>
        <sz val="10"/>
        <rFont val="맑은 고딕"/>
        <family val="3"/>
        <charset val="129"/>
      </rPr>
      <t>Ⅱ
(Practical personalityⅡ)</t>
    </r>
    <phoneticPr fontId="6" type="noConversion"/>
  </si>
  <si>
    <r>
      <t>실천적인성</t>
    </r>
    <r>
      <rPr>
        <sz val="10"/>
        <rFont val="맑은 고딕"/>
        <family val="3"/>
        <charset val="129"/>
      </rPr>
      <t>Ⅲ
(Practical personalityⅢ)</t>
    </r>
    <phoneticPr fontId="6" type="noConversion"/>
  </si>
  <si>
    <t>교과목명
(영문명)</t>
    <phoneticPr fontId="6" type="noConversion"/>
  </si>
  <si>
    <r>
      <t>실천적인성</t>
    </r>
    <r>
      <rPr>
        <sz val="10"/>
        <rFont val="맑은 고딕"/>
        <family val="3"/>
        <charset val="129"/>
      </rPr>
      <t>Ⅳ
(Practical personalityⅣ)</t>
    </r>
    <phoneticPr fontId="6" type="noConversion"/>
  </si>
  <si>
    <t>교과목명
(영문명)</t>
    <phoneticPr fontId="6" type="noConversion"/>
  </si>
  <si>
    <r>
      <t>실천적인성</t>
    </r>
    <r>
      <rPr>
        <sz val="10"/>
        <rFont val="맑은 고딕"/>
        <family val="3"/>
        <charset val="129"/>
      </rPr>
      <t>Ⅳ
(Practical personalityⅣ)</t>
    </r>
    <phoneticPr fontId="6" type="noConversion"/>
  </si>
  <si>
    <r>
      <t>실천적인성</t>
    </r>
    <r>
      <rPr>
        <sz val="10"/>
        <rFont val="맑은 고딕"/>
        <family val="3"/>
        <charset val="129"/>
      </rPr>
      <t>Ⅰ
(Practical personalityⅠ)</t>
    </r>
    <phoneticPr fontId="6" type="noConversion"/>
  </si>
  <si>
    <r>
      <t>자동차</t>
    </r>
    <r>
      <rPr>
        <sz val="10"/>
        <color rgb="FF000000"/>
        <rFont val="맑은 고딕"/>
        <family val="3"/>
        <charset val="129"/>
      </rPr>
      <t>〮</t>
    </r>
    <r>
      <rPr>
        <sz val="10"/>
        <color rgb="FF000000"/>
        <rFont val="맑은 고딕"/>
        <family val="3"/>
        <charset val="129"/>
        <scheme val="minor"/>
      </rPr>
      <t>항공역학
(Automotive•Areo Dynamics)</t>
    </r>
    <phoneticPr fontId="6" type="noConversion"/>
  </si>
  <si>
    <t>드론개론
(Introduction to Drone)</t>
    <phoneticPr fontId="6" type="noConversion"/>
  </si>
  <si>
    <t xml:space="preserve">내연기관정비
(Internal combustion engine maintenance) </t>
    <phoneticPr fontId="6" type="noConversion"/>
  </si>
  <si>
    <r>
      <t>전기</t>
    </r>
    <r>
      <rPr>
        <sz val="10"/>
        <rFont val="맑은 고딕"/>
        <family val="3"/>
        <charset val="129"/>
      </rPr>
      <t>〮</t>
    </r>
    <r>
      <rPr>
        <sz val="10"/>
        <rFont val="맑은 고딕"/>
        <family val="3"/>
        <charset val="129"/>
        <scheme val="minor"/>
      </rPr>
      <t>전자 개론
(Electricity</t>
    </r>
    <r>
      <rPr>
        <sz val="10"/>
        <rFont val="맑은 고딕"/>
        <family val="3"/>
        <charset val="128"/>
        <scheme val="minor"/>
      </rPr>
      <t>･</t>
    </r>
    <r>
      <rPr>
        <sz val="10"/>
        <rFont val="맑은 고딕"/>
        <family val="3"/>
        <charset val="129"/>
        <scheme val="minor"/>
      </rPr>
      <t>Electronic practice)</t>
    </r>
    <phoneticPr fontId="6" type="noConversion"/>
  </si>
  <si>
    <t>코딩실습
(Coding practice)</t>
    <phoneticPr fontId="6" type="noConversion"/>
  </si>
  <si>
    <t>드론조종실습I
(Drone control practice I)</t>
    <phoneticPr fontId="6" type="noConversion"/>
  </si>
  <si>
    <t>드론설계(CAD) I
(Drone CAD I)</t>
    <phoneticPr fontId="10" type="noConversion"/>
  </si>
  <si>
    <t>드론 비행운용 이론
(Drone flight management theory)</t>
    <phoneticPr fontId="6" type="noConversion"/>
  </si>
  <si>
    <t>대학생활과 진로탐색
(University life and career exploration)</t>
    <phoneticPr fontId="6" type="noConversion"/>
  </si>
  <si>
    <t>자동차구조학
(Automotive structural Studies)</t>
    <phoneticPr fontId="6" type="noConversion"/>
  </si>
  <si>
    <r>
      <t>자동차</t>
    </r>
    <r>
      <rPr>
        <sz val="10"/>
        <color rgb="FF000000"/>
        <rFont val="맑은 고딕"/>
        <family val="3"/>
        <charset val="129"/>
      </rPr>
      <t>〮</t>
    </r>
    <r>
      <rPr>
        <sz val="10"/>
        <color rgb="FF000000"/>
        <rFont val="맑은 고딕"/>
        <family val="3"/>
        <charset val="129"/>
        <scheme val="minor"/>
      </rPr>
      <t>항공역학
(Automotive•Areo Dynamics)</t>
    </r>
    <phoneticPr fontId="6" type="noConversion"/>
  </si>
  <si>
    <t>데이터분석 및 활용
(Data analysis &amp; Application)</t>
    <phoneticPr fontId="6" type="noConversion"/>
  </si>
  <si>
    <r>
      <t>운행조정</t>
    </r>
    <r>
      <rPr>
        <sz val="9"/>
        <color theme="1"/>
        <rFont val="맑은 고딕"/>
        <family val="3"/>
        <charset val="129"/>
      </rPr>
      <t>·</t>
    </r>
    <r>
      <rPr>
        <sz val="9"/>
        <color theme="1"/>
        <rFont val="맑은 고딕"/>
        <family val="3"/>
        <charset val="129"/>
        <scheme val="minor"/>
      </rPr>
      <t>안정화장치장비
(Maintenance of travel adjustment stabilizer)</t>
    </r>
    <phoneticPr fontId="6" type="noConversion"/>
  </si>
  <si>
    <t>계측공학
(Instrumentation engineering)</t>
    <phoneticPr fontId="6" type="noConversion"/>
  </si>
  <si>
    <t>학과명(전공명/과정명) : 드론자동차학과</t>
    <phoneticPr fontId="6" type="noConversion"/>
  </si>
  <si>
    <t>인재양성유형명 :자동차전문기술인 양성 유형</t>
    <phoneticPr fontId="6" type="noConversion"/>
  </si>
  <si>
    <t>2021~2022 교육과정(2년제)</t>
    <phoneticPr fontId="10" type="noConversion"/>
  </si>
  <si>
    <t>2021~2022학년도 교육과정</t>
    <phoneticPr fontId="10" type="noConversion"/>
  </si>
  <si>
    <r>
      <t>개발</t>
    </r>
    <r>
      <rPr>
        <sz val="10"/>
        <color indexed="8"/>
        <rFont val="맑은 고딕"/>
        <family val="3"/>
        <charset val="129"/>
      </rPr>
      <t>•개편의 근거</t>
    </r>
    <phoneticPr fontId="6" type="noConversion"/>
  </si>
  <si>
    <r>
      <t>교과목명</t>
    </r>
    <r>
      <rPr>
        <sz val="9"/>
        <color rgb="FF0000FF"/>
        <rFont val="맑은 고딕"/>
        <family val="3"/>
        <charset val="129"/>
        <scheme val="major"/>
      </rPr>
      <t>(영문명)</t>
    </r>
    <phoneticPr fontId="6" type="noConversion"/>
  </si>
  <si>
    <t>대학생활과 진로탐색
(University life and career exploration)</t>
    <phoneticPr fontId="6" type="noConversion"/>
  </si>
  <si>
    <t>학과 성격과 맞지 않아 폐기</t>
    <phoneticPr fontId="6" type="noConversion"/>
  </si>
  <si>
    <t>학과 성격과 맞지 않아 폐기</t>
    <phoneticPr fontId="6" type="noConversion"/>
  </si>
  <si>
    <t>선택</t>
    <phoneticPr fontId="10" type="noConversion"/>
  </si>
  <si>
    <t>기초역학(Basic Dynamics)</t>
    <phoneticPr fontId="6" type="noConversion"/>
  </si>
  <si>
    <t>실천적인성Ⅰ
(Practical personalityⅠ)</t>
    <phoneticPr fontId="6" type="noConversion"/>
  </si>
  <si>
    <t>교양 교과목 신설</t>
    <phoneticPr fontId="6" type="noConversion"/>
  </si>
  <si>
    <t>교양
·
직업
기초</t>
    <phoneticPr fontId="10" type="noConversion"/>
  </si>
  <si>
    <t>교양·직업기초 계</t>
    <phoneticPr fontId="6" type="noConversion"/>
  </si>
  <si>
    <t>전공</t>
    <phoneticPr fontId="6" type="noConversion"/>
  </si>
  <si>
    <t>과목명 변경</t>
    <phoneticPr fontId="6" type="noConversion"/>
  </si>
  <si>
    <t>자동차엔진정비
(Automotive engine maintenance)</t>
    <phoneticPr fontId="6" type="noConversion"/>
  </si>
  <si>
    <t>이수학점 변경 폐지</t>
    <phoneticPr fontId="6" type="noConversion"/>
  </si>
  <si>
    <t>자동차전기회로도분석
 (Analysis of electric circuit diagram of automotive)</t>
    <phoneticPr fontId="6" type="noConversion"/>
  </si>
  <si>
    <t>이수학기 변경</t>
    <phoneticPr fontId="6" type="noConversion"/>
  </si>
  <si>
    <t>이수학기 변경</t>
    <phoneticPr fontId="6" type="noConversion"/>
  </si>
  <si>
    <t>운행조정 안정화장치장비
 (Maintenance of travel adjustment stabilizer)</t>
    <phoneticPr fontId="6" type="noConversion"/>
  </si>
  <si>
    <t>필수</t>
    <phoneticPr fontId="10" type="noConversion"/>
  </si>
  <si>
    <t>교과목 특성상 실습 추가 필요</t>
    <phoneticPr fontId="6" type="noConversion"/>
  </si>
  <si>
    <t>일반기계공학 I
 (General Mechanical Engineering I)</t>
    <phoneticPr fontId="6" type="noConversion"/>
  </si>
  <si>
    <t>일반기계공학 I
 (General Mechanical Engineering I)</t>
    <phoneticPr fontId="6" type="noConversion"/>
  </si>
  <si>
    <t>교과목 특성상 실습 추가 필요</t>
    <phoneticPr fontId="6" type="noConversion"/>
  </si>
  <si>
    <t>자동차구조학
(Automotive Structure)</t>
    <phoneticPr fontId="6" type="noConversion"/>
  </si>
  <si>
    <t>자동차구조학
(Automotive structural Studies)</t>
    <phoneticPr fontId="6" type="noConversion"/>
  </si>
  <si>
    <t>기 개설과목과 내용 중복으로 폐지</t>
    <phoneticPr fontId="6" type="noConversion"/>
  </si>
  <si>
    <t>자동차정비개론
(Introduction to Automotive maintenance)</t>
    <phoneticPr fontId="6" type="noConversion"/>
  </si>
  <si>
    <t>전공</t>
    <phoneticPr fontId="6" type="noConversion"/>
  </si>
  <si>
    <t>전공 교과목 신설</t>
    <phoneticPr fontId="6" type="noConversion"/>
  </si>
  <si>
    <t>전공 교과목 신설</t>
    <phoneticPr fontId="6" type="noConversion"/>
  </si>
  <si>
    <t>자동차항공역학
(Automotive•Areo Dynamics)</t>
    <phoneticPr fontId="6" type="noConversion"/>
  </si>
  <si>
    <t>드론개론
(Introduction to Drone)</t>
    <phoneticPr fontId="6" type="noConversion"/>
  </si>
  <si>
    <t xml:space="preserve">내연기관정비
(Internal combustion engine maintenance) </t>
    <phoneticPr fontId="6" type="noConversion"/>
  </si>
  <si>
    <r>
      <t>전기.전자 개론
(Electricity</t>
    </r>
    <r>
      <rPr>
        <sz val="9"/>
        <color indexed="8"/>
        <rFont val="맑은 고딕"/>
        <family val="3"/>
        <charset val="128"/>
        <scheme val="major"/>
      </rPr>
      <t>･</t>
    </r>
    <r>
      <rPr>
        <sz val="9"/>
        <color indexed="8"/>
        <rFont val="맑은 고딕"/>
        <family val="3"/>
        <charset val="129"/>
        <scheme val="major"/>
      </rPr>
      <t>Electronic practice)</t>
    </r>
    <phoneticPr fontId="6" type="noConversion"/>
  </si>
  <si>
    <t>전공 계</t>
    <phoneticPr fontId="6" type="noConversion"/>
  </si>
  <si>
    <t>데이터분석 및 활용
(Electronic control engine maintenance)</t>
    <phoneticPr fontId="6" type="noConversion"/>
  </si>
  <si>
    <t>데이터분석 및 활용
(Data analysis &amp; Application)</t>
    <phoneticPr fontId="6" type="noConversion"/>
  </si>
  <si>
    <t>이수학점 변경 폐지</t>
    <phoneticPr fontId="6" type="noConversion"/>
  </si>
  <si>
    <t>교양교육실 배정B</t>
    <phoneticPr fontId="6" type="noConversion"/>
  </si>
  <si>
    <t>교양 교과목 신설</t>
    <phoneticPr fontId="6" type="noConversion"/>
  </si>
  <si>
    <t>실천적인성Ⅱ
(Practical personalityⅡ)</t>
    <phoneticPr fontId="6" type="noConversion"/>
  </si>
  <si>
    <t>이수학점 변경</t>
    <phoneticPr fontId="6" type="noConversion"/>
  </si>
  <si>
    <t>전자제어엔진정비 
 (Electronic control engine maintenance)</t>
    <phoneticPr fontId="6" type="noConversion"/>
  </si>
  <si>
    <t>전자제어디젤엔진정비
(Electronic control diesel engine maintenance)</t>
    <phoneticPr fontId="6" type="noConversion"/>
  </si>
  <si>
    <t>인공지능전기장치정비
(Maintenance of electrical equipment of artificial intelligence)</t>
    <phoneticPr fontId="6" type="noConversion"/>
  </si>
  <si>
    <t>지능형전자제어섀시정비
(Intelligent electronic control chassis maintenance)</t>
    <phoneticPr fontId="6" type="noConversion"/>
  </si>
  <si>
    <t>과목명변경으로 폐지</t>
    <phoneticPr fontId="6" type="noConversion"/>
  </si>
  <si>
    <t>현장실습I
(Field Training I)</t>
    <phoneticPr fontId="6" type="noConversion"/>
  </si>
  <si>
    <t>일반기계공학II
(General Mechanical Engineering II)</t>
    <phoneticPr fontId="6" type="noConversion"/>
  </si>
  <si>
    <t>일반기계공학II
(General Mechanical Engineering II)</t>
    <phoneticPr fontId="6" type="noConversion"/>
  </si>
  <si>
    <t>자동차공학해석
(Automotive Engineering analysis)</t>
    <phoneticPr fontId="6" type="noConversion"/>
  </si>
  <si>
    <t>드론모의조종
(Drone Simulation Manipulation)</t>
    <phoneticPr fontId="6" type="noConversion"/>
  </si>
  <si>
    <t>취업·창업준비실무
(Job Start-up Preparation Practice</t>
    <phoneticPr fontId="6" type="noConversion"/>
  </si>
  <si>
    <t>운행조정.안정화장치장비
(Maintenance of travel adjustment stabilizer)</t>
    <phoneticPr fontId="6" type="noConversion"/>
  </si>
  <si>
    <t>실천적인성Ⅲ
(Practical personalityⅢ)</t>
    <phoneticPr fontId="6" type="noConversion"/>
  </si>
  <si>
    <t>취업·창업준비실무
(Employment and Startups pratice)</t>
    <phoneticPr fontId="6" type="noConversion"/>
  </si>
  <si>
    <t>배출가스저감장치정비
(Maintenance of exhaust gas reduction equipment)</t>
    <phoneticPr fontId="6" type="noConversion"/>
  </si>
  <si>
    <t>자동차CAD I
(Automotive CAD I)</t>
    <phoneticPr fontId="6" type="noConversion"/>
  </si>
  <si>
    <t>현장실습II
(Field Training II)</t>
    <phoneticPr fontId="6" type="noConversion"/>
  </si>
  <si>
    <t>교과목 특성상 실습 필요</t>
    <phoneticPr fontId="6" type="noConversion"/>
  </si>
  <si>
    <t>자동차파형분석
(Automotive waveform analysis)</t>
    <phoneticPr fontId="6" type="noConversion"/>
  </si>
  <si>
    <t>친환경자동차 정비
(Maintenance of Eco mobility)</t>
    <phoneticPr fontId="6" type="noConversion"/>
  </si>
  <si>
    <t>자율전공실습 I
(Autonomous Major Practice I)</t>
    <phoneticPr fontId="6" type="noConversion"/>
  </si>
  <si>
    <t>그래픽공학설계
(Engineering graphics design)</t>
    <phoneticPr fontId="6" type="noConversion"/>
  </si>
  <si>
    <t>이수학기 변경 및 교과목명 변경</t>
    <phoneticPr fontId="6" type="noConversion"/>
  </si>
  <si>
    <t>현장실습
(Field Training )</t>
    <phoneticPr fontId="6" type="noConversion"/>
  </si>
  <si>
    <t>이수학기 변경 및 
교과목 특성상 실습 추가 필요</t>
    <phoneticPr fontId="6" type="noConversion"/>
  </si>
  <si>
    <t>코딩실습
(Coding practice)</t>
    <phoneticPr fontId="6" type="noConversion"/>
  </si>
  <si>
    <t>교양교육실 배정 A</t>
    <phoneticPr fontId="6" type="noConversion"/>
  </si>
  <si>
    <t>실천적인성Ⅳ
(Practical personalityⅣ)</t>
    <phoneticPr fontId="6" type="noConversion"/>
  </si>
  <si>
    <t>자동차CADII
 (Automotive CAD II)</t>
    <phoneticPr fontId="6" type="noConversion"/>
  </si>
  <si>
    <t>자동차CADII
 (Automotive CAD II)</t>
    <phoneticPr fontId="6" type="noConversion"/>
  </si>
  <si>
    <t>교과목 특성상 실습 위주 필요</t>
    <phoneticPr fontId="6" type="noConversion"/>
  </si>
  <si>
    <t>스마트자동차진단
(Diagnosis of smart automotive)</t>
    <phoneticPr fontId="6" type="noConversion"/>
  </si>
  <si>
    <t xml:space="preserve">센서공학
(Sensor engineering) </t>
    <phoneticPr fontId="6" type="noConversion"/>
  </si>
  <si>
    <t>자율전공실습 II
(Autonomous Major Practice II)</t>
    <phoneticPr fontId="6" type="noConversion"/>
  </si>
  <si>
    <t>캡스톤디자인
(Capstone design)</t>
    <phoneticPr fontId="6" type="noConversion"/>
  </si>
  <si>
    <t>캡스톤디자인
(Capstone design)</t>
    <phoneticPr fontId="6" type="noConversion"/>
  </si>
  <si>
    <t>전공 계</t>
    <phoneticPr fontId="6" type="noConversion"/>
  </si>
  <si>
    <t>2021~2022 학년도 교육과정</t>
    <phoneticPr fontId="10" type="noConversion"/>
  </si>
  <si>
    <t>전공필수 개설학점</t>
    <phoneticPr fontId="6" type="noConversion"/>
  </si>
  <si>
    <t>교양·직업기초 개설학점</t>
    <phoneticPr fontId="10" type="noConversion"/>
  </si>
  <si>
    <t>교양·직업기초 개설학점 계</t>
    <phoneticPr fontId="10" type="noConversion"/>
  </si>
  <si>
    <t>총
개설
학점</t>
    <phoneticPr fontId="10" type="noConversion"/>
  </si>
  <si>
    <t>전체과목수</t>
    <phoneticPr fontId="6" type="noConversion"/>
  </si>
  <si>
    <t>교양·
직업기초 과목수</t>
    <phoneticPr fontId="10" type="noConversion"/>
  </si>
  <si>
    <t>전공 과목수</t>
    <phoneticPr fontId="6" type="noConversion"/>
  </si>
  <si>
    <t xml:space="preserve"> 총 개설학점 계</t>
    <phoneticPr fontId="10" type="noConversion"/>
  </si>
  <si>
    <t>※ 비고란-과목폐지, 과목신설, 명칭변경, 학점·시수변경, 선택·필수변경, 개설학기 변경에 대한 구체적인 사유 작성</t>
    <phoneticPr fontId="6" type="noConversion"/>
  </si>
  <si>
    <t>학과명(전공명/과정명) : 드론자동차학과(드론전공)</t>
    <phoneticPr fontId="6" type="noConversion"/>
  </si>
  <si>
    <t>인재양성유형명 : 드론전문기술인 양성 유형</t>
    <phoneticPr fontId="6" type="noConversion"/>
  </si>
  <si>
    <t>2021~2022 교육과정(2년제)</t>
    <phoneticPr fontId="10" type="noConversion"/>
  </si>
  <si>
    <t>2021~2022학년도 교육과정</t>
    <phoneticPr fontId="10" type="noConversion"/>
  </si>
  <si>
    <r>
      <t>교과목명</t>
    </r>
    <r>
      <rPr>
        <sz val="9"/>
        <color rgb="FF0000FF"/>
        <rFont val="맑은 고딕"/>
        <family val="3"/>
        <charset val="129"/>
        <scheme val="major"/>
      </rPr>
      <t>(영문명)</t>
    </r>
    <phoneticPr fontId="6" type="noConversion"/>
  </si>
  <si>
    <t>교양
·
직업
기초</t>
    <phoneticPr fontId="10" type="noConversion"/>
  </si>
  <si>
    <t>선택</t>
    <phoneticPr fontId="10" type="noConversion"/>
  </si>
  <si>
    <t>기초역학(Basic Dynamics)</t>
    <phoneticPr fontId="6" type="noConversion"/>
  </si>
  <si>
    <t>실천적인성Ⅰ
(Practical personalityⅠ)</t>
    <phoneticPr fontId="6" type="noConversion"/>
  </si>
  <si>
    <t>교양·직업기초 계</t>
    <phoneticPr fontId="6" type="noConversion"/>
  </si>
  <si>
    <t>전공</t>
    <phoneticPr fontId="6" type="noConversion"/>
  </si>
  <si>
    <t>필수</t>
    <phoneticPr fontId="10" type="noConversion"/>
  </si>
  <si>
    <t>과목명 변경</t>
    <phoneticPr fontId="6" type="noConversion"/>
  </si>
  <si>
    <t>자동차엔진정비
(Automotive engine maintenance)</t>
    <phoneticPr fontId="6" type="noConversion"/>
  </si>
  <si>
    <t>자동차전기회로도분석
 (Analysis of electric circuit diagram of automotive)</t>
    <phoneticPr fontId="6" type="noConversion"/>
  </si>
  <si>
    <t>이수학기 변경</t>
    <phoneticPr fontId="6" type="noConversion"/>
  </si>
  <si>
    <t>운행조정 안정화장치장비
 (Maintenance of travel adjustment stabilizer)</t>
    <phoneticPr fontId="6" type="noConversion"/>
  </si>
  <si>
    <t>교과목 특성상 실습 추가 필요</t>
    <phoneticPr fontId="6" type="noConversion"/>
  </si>
  <si>
    <t>일반기계공학 I
 (General Mechanical Engineering I)</t>
    <phoneticPr fontId="6" type="noConversion"/>
  </si>
  <si>
    <t>자동차구조학
(Automotive Structure)</t>
    <phoneticPr fontId="6" type="noConversion"/>
  </si>
  <si>
    <t>자동차구조학
(Automotive structural Studies)</t>
    <phoneticPr fontId="6" type="noConversion"/>
  </si>
  <si>
    <t>기 개설과목과 내용 중복으로 폐지</t>
    <phoneticPr fontId="6" type="noConversion"/>
  </si>
  <si>
    <t>자동차정비개론
(Introduction to Automotive maintenance)</t>
    <phoneticPr fontId="6" type="noConversion"/>
  </si>
  <si>
    <t>전공 교과목 신설</t>
    <phoneticPr fontId="6" type="noConversion"/>
  </si>
  <si>
    <t>자동차항공역학
(Automotive•Areo Dynamics)</t>
    <phoneticPr fontId="6" type="noConversion"/>
  </si>
  <si>
    <t>드론개론
(Introduction to Drone)</t>
    <phoneticPr fontId="6" type="noConversion"/>
  </si>
  <si>
    <t>내연기관정비
(Internal combustion engine maintenance)</t>
    <phoneticPr fontId="6" type="noConversion"/>
  </si>
  <si>
    <r>
      <t>전기.전자 개론
(Electricity</t>
    </r>
    <r>
      <rPr>
        <sz val="9"/>
        <color indexed="8"/>
        <rFont val="맑은 고딕"/>
        <family val="3"/>
        <charset val="128"/>
        <scheme val="major"/>
      </rPr>
      <t>･</t>
    </r>
    <r>
      <rPr>
        <sz val="9"/>
        <color indexed="8"/>
        <rFont val="맑은 고딕"/>
        <family val="3"/>
        <charset val="129"/>
        <scheme val="major"/>
      </rPr>
      <t>Electronic practice)</t>
    </r>
    <phoneticPr fontId="6" type="noConversion"/>
  </si>
  <si>
    <t>전공 계</t>
    <phoneticPr fontId="6" type="noConversion"/>
  </si>
  <si>
    <t>학기 계</t>
    <phoneticPr fontId="6" type="noConversion"/>
  </si>
  <si>
    <t>교양
·
직업
기초</t>
    <phoneticPr fontId="10" type="noConversion"/>
  </si>
  <si>
    <t>교과목 특성상 이론 추가 필요</t>
    <phoneticPr fontId="6" type="noConversion"/>
  </si>
  <si>
    <t>선택</t>
    <phoneticPr fontId="10" type="noConversion"/>
  </si>
  <si>
    <t>데이터분석 및 활용
(Electronic control engine maintenance)</t>
    <phoneticPr fontId="6" type="noConversion"/>
  </si>
  <si>
    <t>이수학점 변경 폐지</t>
    <phoneticPr fontId="6" type="noConversion"/>
  </si>
  <si>
    <t>교양교육실 배정B</t>
    <phoneticPr fontId="6" type="noConversion"/>
  </si>
  <si>
    <t>교양 교과목 신설</t>
    <phoneticPr fontId="6" type="noConversion"/>
  </si>
  <si>
    <t>실천적인성Ⅱ
(Practical personalityⅡ)</t>
    <phoneticPr fontId="6" type="noConversion"/>
  </si>
  <si>
    <t>교양·직업기초 계</t>
    <phoneticPr fontId="6" type="noConversion"/>
  </si>
  <si>
    <t>전공</t>
    <phoneticPr fontId="6" type="noConversion"/>
  </si>
  <si>
    <t>필수</t>
    <phoneticPr fontId="10" type="noConversion"/>
  </si>
  <si>
    <t>이수학점 변경</t>
    <phoneticPr fontId="6" type="noConversion"/>
  </si>
  <si>
    <t>전자제어엔진정비 
 (Electronic control engine maintenance)</t>
    <phoneticPr fontId="6" type="noConversion"/>
  </si>
  <si>
    <t>전자제어디젤엔진정비
(Electronic control diesel engine maintenance)</t>
    <phoneticPr fontId="6" type="noConversion"/>
  </si>
  <si>
    <t>인공지능전기장치정비
(Maintenance of electrical equipment of artificial intelligence)</t>
    <phoneticPr fontId="6" type="noConversion"/>
  </si>
  <si>
    <t>이수학기 변경</t>
    <phoneticPr fontId="6" type="noConversion"/>
  </si>
  <si>
    <t>지능형전자제어섀시정비
(Intelligent electronic control chassis maintenance)</t>
    <phoneticPr fontId="6" type="noConversion"/>
  </si>
  <si>
    <t>과목명변경</t>
    <phoneticPr fontId="6" type="noConversion"/>
  </si>
  <si>
    <t>현장실습I
(Field Training I)</t>
    <phoneticPr fontId="6" type="noConversion"/>
  </si>
  <si>
    <t>교과목 특성상 실습 추가 필요</t>
    <phoneticPr fontId="6" type="noConversion"/>
  </si>
  <si>
    <t>일반기계공학II
(General Mechanical Engineering II)</t>
    <phoneticPr fontId="6" type="noConversion"/>
  </si>
  <si>
    <t>자동차공학해석
(Automotive Engineering analysis)</t>
    <phoneticPr fontId="6" type="noConversion"/>
  </si>
  <si>
    <t>전공 교과목 신설</t>
  </si>
  <si>
    <t>드론모의조종</t>
    <phoneticPr fontId="6" type="noConversion"/>
  </si>
  <si>
    <t>취업·창업준비실무
(Employment and Startups pratice)</t>
    <phoneticPr fontId="6" type="noConversion"/>
  </si>
  <si>
    <t>운행조정.안정화장치장비</t>
    <phoneticPr fontId="6" type="noConversion"/>
  </si>
  <si>
    <t>전공 계</t>
    <phoneticPr fontId="6" type="noConversion"/>
  </si>
  <si>
    <t>학기 계</t>
    <phoneticPr fontId="6" type="noConversion"/>
  </si>
  <si>
    <t>실천적인성Ⅲ
(Practical personalityⅢ)</t>
    <phoneticPr fontId="6" type="noConversion"/>
  </si>
  <si>
    <t>배출가스저감장치정비
(Maintenance of exhaust gas reduction equipment)</t>
    <phoneticPr fontId="6" type="noConversion"/>
  </si>
  <si>
    <t>자동차CAD I
(Automotive CAD I)</t>
    <phoneticPr fontId="6" type="noConversion"/>
  </si>
  <si>
    <t>과목명변경으로 폐지</t>
    <phoneticPr fontId="6" type="noConversion"/>
  </si>
  <si>
    <t>현장실습II
(Field Training II)</t>
    <phoneticPr fontId="6" type="noConversion"/>
  </si>
  <si>
    <t>자동차튜닝개론
(Introduction to car tuning)</t>
    <phoneticPr fontId="6" type="noConversion"/>
  </si>
  <si>
    <t>자동차파형분석
(Automotive waveform analysis)</t>
    <phoneticPr fontId="6" type="noConversion"/>
  </si>
  <si>
    <t>친환경자동차 정비
(Maintenance of Eco mobility)</t>
    <phoneticPr fontId="6" type="noConversion"/>
  </si>
  <si>
    <t>자율전공실습 I
(Autonomous Major Practice I)</t>
    <phoneticPr fontId="6" type="noConversion"/>
  </si>
  <si>
    <t>그래픽공학설계
(Engineering graphics design)</t>
    <phoneticPr fontId="6" type="noConversion"/>
  </si>
  <si>
    <t>현장실습
(Field Training )</t>
    <phoneticPr fontId="6" type="noConversion"/>
  </si>
  <si>
    <t>전공 교과목 신설</t>
    <phoneticPr fontId="6" type="noConversion"/>
  </si>
  <si>
    <t>코딩실습
(Coding practice)</t>
    <phoneticPr fontId="6" type="noConversion"/>
  </si>
  <si>
    <t>드론조종실습Ⅰ
(Drone control practice I)</t>
    <phoneticPr fontId="6" type="noConversion"/>
  </si>
  <si>
    <t>드론조종실습Ⅱ
(Drone control practiceⅡ)</t>
    <phoneticPr fontId="6" type="noConversion"/>
  </si>
  <si>
    <t>드론설계(CAD)Ⅰ
(Drone CAD I)</t>
    <phoneticPr fontId="6" type="noConversion"/>
  </si>
  <si>
    <t>드론 비행운용 이론
(Drone flight management theory)</t>
    <phoneticPr fontId="6" type="noConversion"/>
  </si>
  <si>
    <t>드론정비실습
(Drone maintenance practice)</t>
    <phoneticPr fontId="6" type="noConversion"/>
  </si>
  <si>
    <t>항공촬영 및 편집
(Aerial photography and editing)</t>
    <phoneticPr fontId="6" type="noConversion"/>
  </si>
  <si>
    <t>교양교육실 배정 A</t>
    <phoneticPr fontId="6" type="noConversion"/>
  </si>
  <si>
    <t>실천적인성Ⅳ
(Practical personalityⅣ)</t>
    <phoneticPr fontId="6" type="noConversion"/>
  </si>
  <si>
    <t>자동차CADII
 (Automotive CAD II)</t>
    <phoneticPr fontId="6" type="noConversion"/>
  </si>
  <si>
    <t>교과목 특성상 실습 위주 필요</t>
    <phoneticPr fontId="6" type="noConversion"/>
  </si>
  <si>
    <t>스마트자동차진단
(Diagnosis of smart automotive)</t>
    <phoneticPr fontId="6" type="noConversion"/>
  </si>
  <si>
    <t xml:space="preserve">센서공학
(Sensor engineering) </t>
    <phoneticPr fontId="6" type="noConversion"/>
  </si>
  <si>
    <t>자율전공실습 II
(Autonomous Major Practice II)</t>
    <phoneticPr fontId="6" type="noConversion"/>
  </si>
  <si>
    <t>캡스톤디자인
(Capstone design)</t>
    <phoneticPr fontId="6" type="noConversion"/>
  </si>
  <si>
    <t>드론조종실습Ⅲ
(Drone control practiceⅢ)</t>
    <phoneticPr fontId="6" type="noConversion"/>
  </si>
  <si>
    <t>드론조종실습Ⅳ
(Drone control practiceⅣ)</t>
    <phoneticPr fontId="6" type="noConversion"/>
  </si>
  <si>
    <t>드론설계(CAD)Ⅱ
(Drone CADⅡ)</t>
    <phoneticPr fontId="6" type="noConversion"/>
  </si>
  <si>
    <t>드론제어소프트웨어실습
(Drone Control Software practice)</t>
    <phoneticPr fontId="6" type="noConversion"/>
  </si>
  <si>
    <t>2021~2022 학년도 교육과정</t>
    <phoneticPr fontId="10" type="noConversion"/>
  </si>
  <si>
    <t>전공필수 개설학점</t>
    <phoneticPr fontId="6" type="noConversion"/>
  </si>
  <si>
    <t>교양·직업
기초학점</t>
    <phoneticPr fontId="10" type="noConversion"/>
  </si>
  <si>
    <t>교양·직업기초 개설학점</t>
    <phoneticPr fontId="10" type="noConversion"/>
  </si>
  <si>
    <t>교양·직업기초 개설학점 계</t>
    <phoneticPr fontId="10" type="noConversion"/>
  </si>
  <si>
    <t>총
개설
학점</t>
    <phoneticPr fontId="10" type="noConversion"/>
  </si>
  <si>
    <t>전체과목수</t>
    <phoneticPr fontId="6" type="noConversion"/>
  </si>
  <si>
    <t>교양·
직업기초 과목수</t>
    <phoneticPr fontId="10" type="noConversion"/>
  </si>
  <si>
    <t>전공 과목수</t>
    <phoneticPr fontId="6" type="noConversion"/>
  </si>
  <si>
    <t xml:space="preserve"> 총 개설학점 계</t>
    <phoneticPr fontId="10" type="noConversion"/>
  </si>
  <si>
    <t>※ 비고란-과목폐지, 과목신설, 명칭변경, 학점·시수변경, 선택·필수변경, 개설학기 변경에 대한 구체적인 사유 작성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</si>
</sst>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1"/>
      <color rgb="FF000000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9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7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9"/>
      <color rgb="FF0000FF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b/>
      <sz val="8"/>
      <color indexed="8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inor"/>
    </font>
    <font>
      <sz val="10"/>
      <color indexed="8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12"/>
      <color rgb="FF00000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2"/>
      <color indexed="8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10"/>
      <name val="맑은 고딕"/>
      <family val="3"/>
      <charset val="129"/>
    </font>
    <font>
      <sz val="10"/>
      <name val="맑은 고딕"/>
      <family val="3"/>
      <charset val="128"/>
      <scheme val="minor"/>
    </font>
    <font>
      <sz val="9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9"/>
      <color indexed="8"/>
      <name val="맑은 고딕"/>
      <family val="3"/>
      <charset val="128"/>
      <scheme val="maj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auto="1"/>
        <bgColor theme="3" tint="0.59996337778862885"/>
      </patternFill>
    </fill>
    <fill>
      <patternFill patternType="solid">
        <fgColor indexed="65"/>
        <bgColor theme="3" tint="0.5999633777886288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3" tint="0.59996337778862885"/>
      </patternFill>
    </fill>
  </fills>
  <borders count="64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  <border>
      <left style="dott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rgb="FF000000"/>
      </left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ott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dash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</borders>
  <cellStyleXfs count="10">
    <xf numFmtId="0" fontId="0" fillId="0" borderId="0"/>
    <xf numFmtId="0" fontId="5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44">
    <xf numFmtId="0" fontId="0" fillId="0" borderId="0" xfId="0"/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8">
      <alignment vertical="center"/>
    </xf>
    <xf numFmtId="0" fontId="8" fillId="0" borderId="0" xfId="0" applyFont="1" applyFill="1" applyBorder="1" applyAlignment="1">
      <alignment horizontal="left" vertical="center"/>
    </xf>
    <xf numFmtId="0" fontId="11" fillId="0" borderId="20" xfId="2" applyFont="1" applyFill="1" applyBorder="1" applyAlignment="1">
      <alignment vertical="center"/>
    </xf>
    <xf numFmtId="0" fontId="14" fillId="0" borderId="9" xfId="5" applyFont="1" applyBorder="1" applyAlignment="1">
      <alignment horizontal="center" vertical="center"/>
    </xf>
    <xf numFmtId="0" fontId="14" fillId="6" borderId="9" xfId="5" applyFont="1" applyFill="1" applyBorder="1" applyAlignment="1">
      <alignment horizontal="center" vertical="center"/>
    </xf>
    <xf numFmtId="0" fontId="14" fillId="6" borderId="14" xfId="5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vertical="center" wrapText="1"/>
    </xf>
    <xf numFmtId="0" fontId="19" fillId="0" borderId="5" xfId="6" applyFont="1" applyFill="1" applyBorder="1" applyAlignment="1">
      <alignment horizontal="center" vertical="center" wrapText="1"/>
    </xf>
    <xf numFmtId="0" fontId="19" fillId="0" borderId="6" xfId="6" applyFont="1" applyFill="1" applyBorder="1" applyAlignment="1">
      <alignment horizontal="center" vertical="center" wrapText="1"/>
    </xf>
    <xf numFmtId="0" fontId="19" fillId="0" borderId="9" xfId="6" applyFont="1" applyFill="1" applyBorder="1" applyAlignment="1">
      <alignment horizontal="center" vertical="center" wrapText="1"/>
    </xf>
    <xf numFmtId="0" fontId="20" fillId="0" borderId="5" xfId="6" applyFont="1" applyBorder="1" applyAlignment="1">
      <alignment horizontal="center" vertical="center"/>
    </xf>
    <xf numFmtId="0" fontId="20" fillId="0" borderId="7" xfId="6" applyFont="1" applyBorder="1" applyAlignment="1">
      <alignment horizontal="center" vertical="center"/>
    </xf>
    <xf numFmtId="0" fontId="20" fillId="0" borderId="6" xfId="6" applyFont="1" applyBorder="1" applyAlignment="1">
      <alignment horizontal="center" vertical="center"/>
    </xf>
    <xf numFmtId="0" fontId="18" fillId="4" borderId="16" xfId="0" applyFont="1" applyFill="1" applyBorder="1" applyAlignment="1">
      <alignment horizontal="left" vertical="center"/>
    </xf>
    <xf numFmtId="0" fontId="21" fillId="0" borderId="16" xfId="6" applyFont="1" applyFill="1" applyBorder="1" applyAlignment="1">
      <alignment horizontal="center" vertical="center" wrapText="1"/>
    </xf>
    <xf numFmtId="0" fontId="21" fillId="0" borderId="17" xfId="6" applyFont="1" applyFill="1" applyBorder="1" applyAlignment="1">
      <alignment horizontal="center" vertical="center" wrapText="1"/>
    </xf>
    <xf numFmtId="0" fontId="20" fillId="0" borderId="9" xfId="6" applyFont="1" applyBorder="1" applyAlignment="1">
      <alignment horizontal="center" vertical="center"/>
    </xf>
    <xf numFmtId="0" fontId="17" fillId="0" borderId="5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29" xfId="0" applyFont="1" applyFill="1" applyBorder="1" applyAlignment="1">
      <alignment horizontal="center" vertical="center" wrapText="1"/>
    </xf>
    <xf numFmtId="0" fontId="20" fillId="0" borderId="19" xfId="6" applyFont="1" applyBorder="1" applyAlignment="1">
      <alignment horizontal="center" vertical="center"/>
    </xf>
    <xf numFmtId="0" fontId="20" fillId="0" borderId="16" xfId="6" applyFont="1" applyBorder="1" applyAlignment="1">
      <alignment horizontal="center" vertical="center"/>
    </xf>
    <xf numFmtId="0" fontId="19" fillId="0" borderId="16" xfId="6" applyFont="1" applyFill="1" applyBorder="1" applyAlignment="1">
      <alignment horizontal="center" vertical="center" wrapText="1"/>
    </xf>
    <xf numFmtId="0" fontId="22" fillId="0" borderId="0" xfId="8" applyFont="1">
      <alignment vertical="center"/>
    </xf>
    <xf numFmtId="0" fontId="17" fillId="2" borderId="7" xfId="0" applyFont="1" applyFill="1" applyBorder="1" applyAlignment="1">
      <alignment horizontal="center" vertical="center" wrapText="1"/>
    </xf>
    <xf numFmtId="0" fontId="20" fillId="0" borderId="18" xfId="6" applyFont="1" applyBorder="1" applyAlignment="1">
      <alignment horizontal="center" vertical="center"/>
    </xf>
    <xf numFmtId="0" fontId="20" fillId="0" borderId="17" xfId="6" applyFont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18" fillId="3" borderId="22" xfId="0" applyFont="1" applyFill="1" applyBorder="1" applyAlignment="1">
      <alignment horizontal="left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9" fillId="0" borderId="8" xfId="6" applyFont="1" applyFill="1" applyBorder="1" applyAlignment="1">
      <alignment horizontal="center" vertical="center" wrapText="1"/>
    </xf>
    <xf numFmtId="0" fontId="19" fillId="0" borderId="33" xfId="6" applyFont="1" applyFill="1" applyBorder="1" applyAlignment="1">
      <alignment horizontal="center" vertical="center" wrapText="1"/>
    </xf>
    <xf numFmtId="0" fontId="21" fillId="0" borderId="19" xfId="6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25" fillId="0" borderId="0" xfId="2" applyFont="1" applyFill="1" applyBorder="1" applyAlignment="1">
      <alignment horizontal="center" vertical="center"/>
    </xf>
    <xf numFmtId="0" fontId="26" fillId="0" borderId="20" xfId="2" applyFont="1" applyFill="1" applyBorder="1" applyAlignment="1">
      <alignment vertical="center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36" xfId="0" applyFont="1" applyFill="1" applyBorder="1" applyAlignment="1">
      <alignment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7" fillId="2" borderId="36" xfId="0" applyFont="1" applyFill="1" applyBorder="1" applyAlignment="1">
      <alignment vertical="center" shrinkToFit="1"/>
    </xf>
    <xf numFmtId="0" fontId="17" fillId="2" borderId="5" xfId="0" applyFont="1" applyFill="1" applyBorder="1" applyAlignment="1">
      <alignment vertical="center" shrinkToFit="1"/>
    </xf>
    <xf numFmtId="0" fontId="18" fillId="4" borderId="16" xfId="0" applyFont="1" applyFill="1" applyBorder="1" applyAlignment="1">
      <alignment horizontal="left" vertical="center" shrinkToFit="1"/>
    </xf>
    <xf numFmtId="0" fontId="18" fillId="4" borderId="5" xfId="0" quotePrefix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 shrinkToFit="1"/>
    </xf>
    <xf numFmtId="0" fontId="27" fillId="3" borderId="2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2" fillId="6" borderId="32" xfId="4" applyFont="1" applyFill="1" applyBorder="1" applyAlignment="1">
      <alignment horizontal="center" vertical="center"/>
    </xf>
    <xf numFmtId="0" fontId="12" fillId="2" borderId="8" xfId="4" applyFont="1" applyFill="1" applyBorder="1" applyAlignment="1">
      <alignment horizontal="center" vertical="center"/>
    </xf>
    <xf numFmtId="0" fontId="14" fillId="6" borderId="8" xfId="4" applyFont="1" applyFill="1" applyBorder="1" applyAlignment="1">
      <alignment horizontal="center" vertical="center"/>
    </xf>
    <xf numFmtId="0" fontId="12" fillId="2" borderId="38" xfId="4" applyFont="1" applyFill="1" applyBorder="1" applyAlignment="1">
      <alignment horizontal="center" vertical="center"/>
    </xf>
    <xf numFmtId="0" fontId="24" fillId="6" borderId="38" xfId="4" applyFont="1" applyFill="1" applyBorder="1">
      <alignment vertical="center"/>
    </xf>
    <xf numFmtId="0" fontId="13" fillId="2" borderId="38" xfId="4" applyFont="1" applyFill="1" applyBorder="1">
      <alignment vertical="center"/>
    </xf>
    <xf numFmtId="0" fontId="24" fillId="6" borderId="40" xfId="4" applyFont="1" applyFill="1" applyBorder="1">
      <alignment vertical="center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 shrinkToFit="1"/>
    </xf>
    <xf numFmtId="0" fontId="18" fillId="0" borderId="5" xfId="6" applyFont="1" applyFill="1" applyBorder="1" applyAlignment="1">
      <alignment horizontal="left" vertical="center" wrapText="1"/>
    </xf>
    <xf numFmtId="0" fontId="18" fillId="0" borderId="23" xfId="6" applyFont="1" applyFill="1" applyBorder="1" applyAlignment="1">
      <alignment horizontal="left" vertical="center" wrapText="1"/>
    </xf>
    <xf numFmtId="0" fontId="18" fillId="0" borderId="23" xfId="0" applyFont="1" applyFill="1" applyBorder="1" applyAlignment="1">
      <alignment horizontal="left" vertical="center" wrapText="1"/>
    </xf>
    <xf numFmtId="0" fontId="18" fillId="4" borderId="42" xfId="0" quotePrefix="1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left" vertical="center" wrapText="1"/>
    </xf>
    <xf numFmtId="0" fontId="18" fillId="0" borderId="8" xfId="6" applyFont="1" applyFill="1" applyBorder="1" applyAlignment="1">
      <alignment horizontal="left" vertical="center" wrapText="1"/>
    </xf>
    <xf numFmtId="0" fontId="18" fillId="0" borderId="32" xfId="6" applyFont="1" applyFill="1" applyBorder="1" applyAlignment="1">
      <alignment horizontal="left" vertical="center" wrapText="1"/>
    </xf>
    <xf numFmtId="0" fontId="18" fillId="0" borderId="43" xfId="0" applyFont="1" applyFill="1" applyBorder="1" applyAlignment="1">
      <alignment horizontal="left" vertical="center" wrapText="1"/>
    </xf>
    <xf numFmtId="0" fontId="20" fillId="5" borderId="42" xfId="6" applyFont="1" applyFill="1" applyBorder="1" applyAlignment="1">
      <alignment horizontal="center" vertical="center" wrapText="1"/>
    </xf>
    <xf numFmtId="0" fontId="18" fillId="0" borderId="7" xfId="0" quotePrefix="1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1" fillId="0" borderId="5" xfId="6" applyFont="1" applyBorder="1" applyAlignment="1">
      <alignment horizontal="center" vertical="center"/>
    </xf>
    <xf numFmtId="0" fontId="32" fillId="0" borderId="8" xfId="6" applyFont="1" applyFill="1" applyBorder="1" applyAlignment="1">
      <alignment horizontal="center" vertical="center" wrapText="1"/>
    </xf>
    <xf numFmtId="0" fontId="20" fillId="0" borderId="6" xfId="6" applyFont="1" applyFill="1" applyBorder="1" applyAlignment="1">
      <alignment horizontal="center" vertical="center" wrapText="1"/>
    </xf>
    <xf numFmtId="0" fontId="20" fillId="0" borderId="5" xfId="6" applyFont="1" applyFill="1" applyBorder="1" applyAlignment="1">
      <alignment horizontal="center" vertical="center" wrapText="1"/>
    </xf>
    <xf numFmtId="0" fontId="20" fillId="0" borderId="9" xfId="6" applyFont="1" applyFill="1" applyBorder="1" applyAlignment="1">
      <alignment horizontal="center" vertical="center" wrapText="1"/>
    </xf>
    <xf numFmtId="0" fontId="18" fillId="0" borderId="6" xfId="6" applyFont="1" applyBorder="1" applyAlignment="1">
      <alignment horizontal="center" vertical="center"/>
    </xf>
    <xf numFmtId="0" fontId="18" fillId="0" borderId="5" xfId="6" applyFont="1" applyBorder="1" applyAlignment="1">
      <alignment horizontal="center" vertical="center"/>
    </xf>
    <xf numFmtId="0" fontId="18" fillId="0" borderId="5" xfId="6" applyFont="1" applyFill="1" applyBorder="1" applyAlignment="1">
      <alignment horizontal="center" vertical="center" wrapText="1"/>
    </xf>
    <xf numFmtId="0" fontId="18" fillId="0" borderId="7" xfId="6" applyFont="1" applyFill="1" applyBorder="1" applyAlignment="1">
      <alignment horizontal="center" vertical="center" wrapText="1"/>
    </xf>
    <xf numFmtId="0" fontId="18" fillId="0" borderId="9" xfId="6" applyFont="1" applyBorder="1" applyAlignment="1">
      <alignment horizontal="center" vertical="center"/>
    </xf>
    <xf numFmtId="0" fontId="18" fillId="0" borderId="7" xfId="6" applyFont="1" applyBorder="1" applyAlignment="1">
      <alignment horizontal="center" vertical="center"/>
    </xf>
    <xf numFmtId="0" fontId="18" fillId="0" borderId="8" xfId="6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6" xfId="6" applyFont="1" applyFill="1" applyBorder="1" applyAlignment="1">
      <alignment horizontal="center" vertical="center" wrapText="1"/>
    </xf>
    <xf numFmtId="0" fontId="18" fillId="0" borderId="5" xfId="6" applyFont="1" applyFill="1" applyBorder="1" applyAlignment="1">
      <alignment horizontal="center" vertical="center"/>
    </xf>
    <xf numFmtId="0" fontId="18" fillId="0" borderId="9" xfId="6" applyFont="1" applyFill="1" applyBorder="1" applyAlignment="1">
      <alignment horizontal="center" vertical="center"/>
    </xf>
    <xf numFmtId="0" fontId="18" fillId="0" borderId="5" xfId="0" quotePrefix="1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center" vertical="center" shrinkToFit="1"/>
    </xf>
    <xf numFmtId="0" fontId="16" fillId="0" borderId="5" xfId="0" applyFont="1" applyFill="1" applyBorder="1" applyAlignment="1">
      <alignment vertical="center" wrapText="1"/>
    </xf>
    <xf numFmtId="0" fontId="17" fillId="2" borderId="46" xfId="0" applyFont="1" applyFill="1" applyBorder="1" applyAlignment="1">
      <alignment horizontal="center" vertical="center" wrapText="1"/>
    </xf>
    <xf numFmtId="0" fontId="17" fillId="2" borderId="47" xfId="0" applyFont="1" applyFill="1" applyBorder="1" applyAlignment="1">
      <alignment horizontal="center" vertical="center" wrapText="1"/>
    </xf>
    <xf numFmtId="0" fontId="17" fillId="2" borderId="48" xfId="0" applyFont="1" applyFill="1" applyBorder="1" applyAlignment="1">
      <alignment horizontal="center" vertical="center" wrapText="1"/>
    </xf>
    <xf numFmtId="0" fontId="20" fillId="0" borderId="7" xfId="6" applyFont="1" applyFill="1" applyBorder="1" applyAlignment="1">
      <alignment horizontal="center" vertical="center"/>
    </xf>
    <xf numFmtId="0" fontId="20" fillId="0" borderId="5" xfId="6" applyFont="1" applyFill="1" applyBorder="1" applyAlignment="1">
      <alignment horizontal="center" vertical="center"/>
    </xf>
    <xf numFmtId="0" fontId="18" fillId="0" borderId="7" xfId="6" applyFont="1" applyFill="1" applyBorder="1" applyAlignment="1">
      <alignment horizontal="center" vertical="center"/>
    </xf>
    <xf numFmtId="0" fontId="17" fillId="2" borderId="49" xfId="0" applyFont="1" applyFill="1" applyBorder="1" applyAlignment="1">
      <alignment horizontal="center" vertical="center" wrapText="1"/>
    </xf>
    <xf numFmtId="0" fontId="17" fillId="2" borderId="50" xfId="0" applyFont="1" applyFill="1" applyBorder="1" applyAlignment="1">
      <alignment horizontal="center" vertical="center" wrapText="1"/>
    </xf>
    <xf numFmtId="0" fontId="17" fillId="2" borderId="51" xfId="0" applyFont="1" applyFill="1" applyBorder="1" applyAlignment="1">
      <alignment horizontal="center" vertical="center" wrapText="1"/>
    </xf>
    <xf numFmtId="0" fontId="17" fillId="2" borderId="52" xfId="0" applyFont="1" applyFill="1" applyBorder="1" applyAlignment="1">
      <alignment horizontal="center" vertical="center" wrapText="1"/>
    </xf>
    <xf numFmtId="0" fontId="17" fillId="2" borderId="53" xfId="0" applyFont="1" applyFill="1" applyBorder="1" applyAlignment="1">
      <alignment horizontal="center" vertical="center" wrapText="1"/>
    </xf>
    <xf numFmtId="0" fontId="17" fillId="2" borderId="54" xfId="0" applyFont="1" applyFill="1" applyBorder="1" applyAlignment="1">
      <alignment horizontal="center" vertical="center" wrapText="1"/>
    </xf>
    <xf numFmtId="0" fontId="17" fillId="2" borderId="55" xfId="0" applyFont="1" applyFill="1" applyBorder="1" applyAlignment="1">
      <alignment horizontal="center" vertical="center" wrapText="1"/>
    </xf>
    <xf numFmtId="0" fontId="17" fillId="2" borderId="56" xfId="0" applyFont="1" applyFill="1" applyBorder="1" applyAlignment="1">
      <alignment horizontal="center" vertical="center" wrapText="1"/>
    </xf>
    <xf numFmtId="0" fontId="17" fillId="2" borderId="57" xfId="0" applyFont="1" applyFill="1" applyBorder="1" applyAlignment="1">
      <alignment horizontal="center" vertical="center" wrapText="1"/>
    </xf>
    <xf numFmtId="0" fontId="19" fillId="0" borderId="7" xfId="6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8" fillId="0" borderId="44" xfId="6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8" fillId="4" borderId="33" xfId="0" applyFont="1" applyFill="1" applyBorder="1" applyAlignment="1">
      <alignment horizontal="left" vertical="center"/>
    </xf>
    <xf numFmtId="0" fontId="17" fillId="2" borderId="8" xfId="0" applyFont="1" applyFill="1" applyBorder="1" applyAlignment="1">
      <alignment vertical="center" wrapText="1"/>
    </xf>
    <xf numFmtId="0" fontId="18" fillId="4" borderId="59" xfId="0" applyFont="1" applyFill="1" applyBorder="1" applyAlignment="1">
      <alignment horizontal="left" vertical="center" shrinkToFit="1"/>
    </xf>
    <xf numFmtId="0" fontId="18" fillId="4" borderId="59" xfId="0" quotePrefix="1" applyFont="1" applyFill="1" applyBorder="1" applyAlignment="1">
      <alignment horizontal="center" vertical="center" shrinkToFit="1"/>
    </xf>
    <xf numFmtId="0" fontId="16" fillId="0" borderId="59" xfId="0" applyFont="1" applyFill="1" applyBorder="1" applyAlignment="1">
      <alignment horizontal="center" vertical="center" shrinkToFit="1"/>
    </xf>
    <xf numFmtId="0" fontId="18" fillId="4" borderId="59" xfId="0" quotePrefix="1" applyFont="1" applyFill="1" applyBorder="1" applyAlignment="1">
      <alignment horizontal="center" vertical="center"/>
    </xf>
    <xf numFmtId="0" fontId="18" fillId="0" borderId="59" xfId="0" quotePrefix="1" applyFont="1" applyFill="1" applyBorder="1" applyAlignment="1">
      <alignment horizontal="center" vertical="center"/>
    </xf>
    <xf numFmtId="0" fontId="20" fillId="5" borderId="59" xfId="6" applyFont="1" applyFill="1" applyBorder="1" applyAlignment="1">
      <alignment horizontal="center" vertical="center" wrapText="1"/>
    </xf>
    <xf numFmtId="0" fontId="17" fillId="2" borderId="60" xfId="0" applyFont="1" applyFill="1" applyBorder="1" applyAlignment="1">
      <alignment vertical="center" shrinkToFit="1"/>
    </xf>
    <xf numFmtId="0" fontId="33" fillId="0" borderId="43" xfId="0" applyFont="1" applyFill="1" applyBorder="1" applyAlignment="1">
      <alignment horizontal="left" vertical="center" wrapText="1"/>
    </xf>
    <xf numFmtId="0" fontId="33" fillId="0" borderId="5" xfId="6" applyFont="1" applyFill="1" applyBorder="1" applyAlignment="1">
      <alignment horizontal="left" vertical="center" wrapText="1"/>
    </xf>
    <xf numFmtId="0" fontId="18" fillId="4" borderId="58" xfId="0" applyFont="1" applyFill="1" applyBorder="1" applyAlignment="1">
      <alignment horizontal="center" vertical="center" shrinkToFit="1"/>
    </xf>
    <xf numFmtId="0" fontId="18" fillId="4" borderId="8" xfId="0" applyFont="1" applyFill="1" applyBorder="1" applyAlignment="1">
      <alignment horizontal="left" vertical="center" wrapText="1"/>
    </xf>
    <xf numFmtId="0" fontId="20" fillId="0" borderId="8" xfId="6" applyFont="1" applyFill="1" applyBorder="1" applyAlignment="1">
      <alignment horizontal="left" vertical="center" wrapText="1"/>
    </xf>
    <xf numFmtId="0" fontId="38" fillId="0" borderId="0" xfId="0" applyFont="1" applyFill="1" applyAlignment="1">
      <alignment vertical="center"/>
    </xf>
    <xf numFmtId="0" fontId="20" fillId="3" borderId="5" xfId="0" applyFont="1" applyFill="1" applyBorder="1" applyAlignment="1">
      <alignment horizontal="left" vertical="center" wrapText="1"/>
    </xf>
    <xf numFmtId="0" fontId="20" fillId="3" borderId="5" xfId="0" applyFont="1" applyFill="1" applyBorder="1" applyAlignment="1">
      <alignment horizontal="center" vertical="center" shrinkToFit="1"/>
    </xf>
    <xf numFmtId="0" fontId="20" fillId="3" borderId="22" xfId="0" applyFont="1" applyFill="1" applyBorder="1" applyAlignment="1">
      <alignment horizontal="left" vertical="center" wrapText="1"/>
    </xf>
    <xf numFmtId="0" fontId="20" fillId="3" borderId="22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vertical="center"/>
    </xf>
    <xf numFmtId="0" fontId="39" fillId="0" borderId="5" xfId="0" applyFont="1" applyFill="1" applyBorder="1" applyAlignment="1">
      <alignment horizontal="center" vertical="center" wrapText="1"/>
    </xf>
    <xf numFmtId="0" fontId="39" fillId="0" borderId="8" xfId="0" applyFont="1" applyFill="1" applyBorder="1" applyAlignment="1">
      <alignment horizontal="center" vertical="center" wrapText="1"/>
    </xf>
    <xf numFmtId="0" fontId="39" fillId="0" borderId="6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vertical="center"/>
    </xf>
    <xf numFmtId="0" fontId="20" fillId="3" borderId="1" xfId="0" applyFont="1" applyFill="1" applyBorder="1" applyAlignment="1">
      <alignment horizontal="left" vertical="center" wrapText="1"/>
    </xf>
    <xf numFmtId="0" fontId="20" fillId="3" borderId="4" xfId="0" applyFont="1" applyFill="1" applyBorder="1" applyAlignment="1">
      <alignment horizontal="center" vertical="center" shrinkToFi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39" fillId="2" borderId="6" xfId="0" applyFont="1" applyFill="1" applyBorder="1" applyAlignment="1">
      <alignment horizontal="center" vertical="center" wrapText="1"/>
    </xf>
    <xf numFmtId="0" fontId="39" fillId="2" borderId="5" xfId="0" applyFont="1" applyFill="1" applyBorder="1" applyAlignment="1">
      <alignment horizontal="center" vertical="center" wrapText="1"/>
    </xf>
    <xf numFmtId="0" fontId="39" fillId="2" borderId="9" xfId="0" applyFont="1" applyFill="1" applyBorder="1" applyAlignment="1">
      <alignment horizontal="center" vertical="center" wrapText="1"/>
    </xf>
    <xf numFmtId="0" fontId="39" fillId="2" borderId="7" xfId="0" applyFont="1" applyFill="1" applyBorder="1" applyAlignment="1">
      <alignment horizontal="center" vertical="center" wrapText="1"/>
    </xf>
    <xf numFmtId="0" fontId="39" fillId="2" borderId="8" xfId="0" applyFont="1" applyFill="1" applyBorder="1" applyAlignment="1">
      <alignment horizontal="center" vertical="center" wrapText="1"/>
    </xf>
    <xf numFmtId="0" fontId="14" fillId="6" borderId="5" xfId="4" applyFont="1" applyFill="1" applyBorder="1" applyAlignment="1">
      <alignment horizontal="center" vertical="center"/>
    </xf>
    <xf numFmtId="0" fontId="12" fillId="0" borderId="5" xfId="4" applyFont="1" applyBorder="1" applyAlignment="1">
      <alignment horizontal="center" vertical="center"/>
    </xf>
    <xf numFmtId="0" fontId="12" fillId="0" borderId="8" xfId="4" applyFont="1" applyBorder="1" applyAlignment="1">
      <alignment horizontal="center" vertical="center"/>
    </xf>
    <xf numFmtId="0" fontId="12" fillId="2" borderId="5" xfId="4" applyFont="1" applyFill="1" applyBorder="1" applyAlignment="1">
      <alignment horizontal="center" vertical="center"/>
    </xf>
    <xf numFmtId="0" fontId="12" fillId="0" borderId="5" xfId="4" applyFont="1" applyBorder="1" applyAlignment="1">
      <alignment horizontal="center" vertical="center" shrinkToFit="1"/>
    </xf>
    <xf numFmtId="0" fontId="12" fillId="0" borderId="8" xfId="4" applyFont="1" applyBorder="1" applyAlignment="1">
      <alignment horizontal="center" vertical="center" shrinkToFit="1"/>
    </xf>
    <xf numFmtId="0" fontId="12" fillId="6" borderId="22" xfId="4" applyFont="1" applyFill="1" applyBorder="1" applyAlignment="1">
      <alignment horizontal="center" vertical="center"/>
    </xf>
    <xf numFmtId="0" fontId="12" fillId="0" borderId="9" xfId="5" applyFont="1" applyBorder="1" applyAlignment="1">
      <alignment horizontal="center" vertical="center"/>
    </xf>
    <xf numFmtId="0" fontId="17" fillId="7" borderId="5" xfId="0" applyFont="1" applyFill="1" applyBorder="1" applyAlignment="1">
      <alignment vertical="center" wrapText="1"/>
    </xf>
    <xf numFmtId="0" fontId="18" fillId="7" borderId="45" xfId="0" applyFont="1" applyFill="1" applyBorder="1" applyAlignment="1">
      <alignment horizontal="left" vertical="center" wrapText="1"/>
    </xf>
    <xf numFmtId="0" fontId="18" fillId="8" borderId="5" xfId="0" quotePrefix="1" applyFont="1" applyFill="1" applyBorder="1" applyAlignment="1">
      <alignment horizontal="center" vertical="center"/>
    </xf>
    <xf numFmtId="0" fontId="20" fillId="7" borderId="6" xfId="6" applyFont="1" applyFill="1" applyBorder="1" applyAlignment="1">
      <alignment horizontal="center" vertical="center" wrapText="1"/>
    </xf>
    <xf numFmtId="0" fontId="20" fillId="7" borderId="5" xfId="6" applyFont="1" applyFill="1" applyBorder="1" applyAlignment="1">
      <alignment horizontal="center" vertical="center" wrapText="1"/>
    </xf>
    <xf numFmtId="0" fontId="20" fillId="7" borderId="9" xfId="6" applyFont="1" applyFill="1" applyBorder="1" applyAlignment="1">
      <alignment horizontal="center" vertical="center" wrapText="1"/>
    </xf>
    <xf numFmtId="0" fontId="20" fillId="7" borderId="7" xfId="6" applyFont="1" applyFill="1" applyBorder="1" applyAlignment="1">
      <alignment horizontal="center" vertical="center"/>
    </xf>
    <xf numFmtId="0" fontId="20" fillId="7" borderId="5" xfId="6" applyFont="1" applyFill="1" applyBorder="1" applyAlignment="1">
      <alignment horizontal="center" vertical="center"/>
    </xf>
    <xf numFmtId="0" fontId="18" fillId="7" borderId="5" xfId="0" applyFont="1" applyFill="1" applyBorder="1" applyAlignment="1">
      <alignment horizontal="center" vertical="center" wrapText="1"/>
    </xf>
    <xf numFmtId="0" fontId="18" fillId="7" borderId="8" xfId="0" applyFont="1" applyFill="1" applyBorder="1" applyAlignment="1">
      <alignment horizontal="center" vertical="center" wrapText="1"/>
    </xf>
    <xf numFmtId="0" fontId="21" fillId="7" borderId="19" xfId="6" applyFont="1" applyFill="1" applyBorder="1" applyAlignment="1">
      <alignment horizontal="center" vertical="center" wrapText="1"/>
    </xf>
    <xf numFmtId="0" fontId="21" fillId="7" borderId="16" xfId="6" applyFont="1" applyFill="1" applyBorder="1" applyAlignment="1">
      <alignment horizontal="center" vertical="center" wrapText="1"/>
    </xf>
    <xf numFmtId="0" fontId="21" fillId="7" borderId="17" xfId="6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39" fillId="2" borderId="5" xfId="0" applyFont="1" applyFill="1" applyBorder="1" applyAlignment="1">
      <alignment horizontal="center" vertical="center" wrapText="1"/>
    </xf>
    <xf numFmtId="0" fontId="39" fillId="2" borderId="30" xfId="0" applyFont="1" applyFill="1" applyBorder="1" applyAlignment="1">
      <alignment horizontal="center" vertical="center" shrinkToFit="1"/>
    </xf>
    <xf numFmtId="0" fontId="39" fillId="2" borderId="21" xfId="0" applyFont="1" applyFill="1" applyBorder="1" applyAlignment="1">
      <alignment horizontal="center" vertical="center" shrinkToFit="1"/>
    </xf>
    <xf numFmtId="0" fontId="39" fillId="2" borderId="16" xfId="0" applyFont="1" applyFill="1" applyBorder="1" applyAlignment="1">
      <alignment horizontal="center" vertical="center" shrinkToFit="1"/>
    </xf>
    <xf numFmtId="0" fontId="39" fillId="2" borderId="2" xfId="0" applyFont="1" applyFill="1" applyBorder="1" applyAlignment="1">
      <alignment horizontal="center" vertical="center" wrapText="1"/>
    </xf>
    <xf numFmtId="0" fontId="39" fillId="2" borderId="4" xfId="0" applyFont="1" applyFill="1" applyBorder="1" applyAlignment="1">
      <alignment horizontal="center" vertical="center" wrapText="1"/>
    </xf>
    <xf numFmtId="0" fontId="39" fillId="2" borderId="3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/>
    </xf>
    <xf numFmtId="0" fontId="39" fillId="2" borderId="31" xfId="0" applyFont="1" applyFill="1" applyBorder="1" applyAlignment="1">
      <alignment horizontal="center" vertical="center" wrapText="1"/>
    </xf>
    <xf numFmtId="0" fontId="39" fillId="2" borderId="6" xfId="0" applyFont="1" applyFill="1" applyBorder="1" applyAlignment="1">
      <alignment horizontal="center" vertical="center" wrapText="1"/>
    </xf>
    <xf numFmtId="0" fontId="39" fillId="2" borderId="9" xfId="0" applyFont="1" applyFill="1" applyBorder="1" applyAlignment="1">
      <alignment horizontal="center" vertical="center" wrapText="1"/>
    </xf>
    <xf numFmtId="0" fontId="39" fillId="2" borderId="7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vertical="center"/>
    </xf>
    <xf numFmtId="0" fontId="39" fillId="2" borderId="8" xfId="0" applyFont="1" applyFill="1" applyBorder="1" applyAlignment="1">
      <alignment horizontal="center" vertical="center" wrapText="1"/>
    </xf>
    <xf numFmtId="0" fontId="17" fillId="2" borderId="34" xfId="0" applyFont="1" applyFill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center" vertical="center" wrapText="1"/>
    </xf>
    <xf numFmtId="0" fontId="17" fillId="2" borderId="29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/>
    </xf>
    <xf numFmtId="0" fontId="17" fillId="2" borderId="31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vertical="center"/>
    </xf>
    <xf numFmtId="0" fontId="17" fillId="2" borderId="8" xfId="0" applyFont="1" applyFill="1" applyBorder="1" applyAlignment="1">
      <alignment horizontal="center" vertical="center" wrapText="1"/>
    </xf>
    <xf numFmtId="0" fontId="17" fillId="2" borderId="30" xfId="0" applyFont="1" applyFill="1" applyBorder="1" applyAlignment="1">
      <alignment horizontal="center" vertical="center" shrinkToFit="1"/>
    </xf>
    <xf numFmtId="0" fontId="17" fillId="2" borderId="21" xfId="0" applyFont="1" applyFill="1" applyBorder="1" applyAlignment="1">
      <alignment horizontal="center" vertical="center" shrinkToFit="1"/>
    </xf>
    <xf numFmtId="0" fontId="17" fillId="2" borderId="16" xfId="0" applyFont="1" applyFill="1" applyBorder="1" applyAlignment="1">
      <alignment horizontal="center" vertical="center" shrinkToFit="1"/>
    </xf>
    <xf numFmtId="0" fontId="12" fillId="0" borderId="6" xfId="5" applyFont="1" applyBorder="1" applyAlignment="1">
      <alignment horizontal="center" vertical="center" wrapText="1"/>
    </xf>
    <xf numFmtId="0" fontId="12" fillId="0" borderId="5" xfId="5" applyFont="1" applyBorder="1" applyAlignment="1">
      <alignment horizontal="center" vertical="center"/>
    </xf>
    <xf numFmtId="0" fontId="12" fillId="0" borderId="6" xfId="5" applyFont="1" applyBorder="1" applyAlignment="1">
      <alignment horizontal="center" vertical="center"/>
    </xf>
    <xf numFmtId="0" fontId="12" fillId="0" borderId="8" xfId="5" applyFont="1" applyBorder="1" applyAlignment="1">
      <alignment horizontal="center" vertical="center"/>
    </xf>
    <xf numFmtId="0" fontId="12" fillId="0" borderId="23" xfId="5" applyFont="1" applyBorder="1" applyAlignment="1">
      <alignment horizontal="center" vertical="center"/>
    </xf>
    <xf numFmtId="0" fontId="12" fillId="0" borderId="7" xfId="5" applyFont="1" applyBorder="1" applyAlignment="1">
      <alignment horizontal="center" vertical="center"/>
    </xf>
    <xf numFmtId="0" fontId="14" fillId="6" borderId="6" xfId="5" applyFont="1" applyFill="1" applyBorder="1" applyAlignment="1">
      <alignment horizontal="center" vertical="center" wrapText="1"/>
    </xf>
    <xf numFmtId="0" fontId="14" fillId="6" borderId="5" xfId="5" applyFont="1" applyFill="1" applyBorder="1" applyAlignment="1">
      <alignment horizontal="center" vertical="center"/>
    </xf>
    <xf numFmtId="0" fontId="14" fillId="6" borderId="10" xfId="5" applyFont="1" applyFill="1" applyBorder="1" applyAlignment="1">
      <alignment horizontal="center" vertical="center"/>
    </xf>
    <xf numFmtId="0" fontId="14" fillId="6" borderId="12" xfId="5" applyFont="1" applyFill="1" applyBorder="1" applyAlignment="1">
      <alignment horizontal="center" vertical="center"/>
    </xf>
    <xf numFmtId="0" fontId="14" fillId="6" borderId="23" xfId="5" applyFont="1" applyFill="1" applyBorder="1" applyAlignment="1">
      <alignment horizontal="center" vertical="center"/>
    </xf>
    <xf numFmtId="0" fontId="14" fillId="6" borderId="7" xfId="5" applyFont="1" applyFill="1" applyBorder="1" applyAlignment="1">
      <alignment horizontal="center" vertical="center"/>
    </xf>
    <xf numFmtId="0" fontId="14" fillId="6" borderId="5" xfId="5" applyFont="1" applyFill="1" applyBorder="1" applyAlignment="1">
      <alignment horizontal="center" vertical="center" wrapText="1"/>
    </xf>
    <xf numFmtId="0" fontId="14" fillId="6" borderId="8" xfId="5" applyFont="1" applyFill="1" applyBorder="1" applyAlignment="1">
      <alignment horizontal="center" vertical="center" wrapText="1"/>
    </xf>
    <xf numFmtId="0" fontId="14" fillId="6" borderId="23" xfId="5" applyFont="1" applyFill="1" applyBorder="1" applyAlignment="1">
      <alignment horizontal="center" vertical="center" wrapText="1"/>
    </xf>
    <xf numFmtId="0" fontId="14" fillId="6" borderId="7" xfId="5" applyFont="1" applyFill="1" applyBorder="1" applyAlignment="1">
      <alignment horizontal="center" vertical="center" wrapText="1"/>
    </xf>
    <xf numFmtId="0" fontId="14" fillId="6" borderId="28" xfId="5" applyFont="1" applyFill="1" applyBorder="1" applyAlignment="1">
      <alignment horizontal="center" vertical="center"/>
    </xf>
    <xf numFmtId="0" fontId="14" fillId="6" borderId="11" xfId="5" applyFont="1" applyFill="1" applyBorder="1" applyAlignment="1">
      <alignment horizontal="center" vertical="center"/>
    </xf>
    <xf numFmtId="0" fontId="14" fillId="6" borderId="13" xfId="5" applyFont="1" applyFill="1" applyBorder="1" applyAlignment="1">
      <alignment horizontal="center" vertical="center"/>
    </xf>
    <xf numFmtId="0" fontId="12" fillId="2" borderId="5" xfId="4" applyFont="1" applyFill="1" applyBorder="1" applyAlignment="1">
      <alignment horizontal="center" vertical="center"/>
    </xf>
    <xf numFmtId="0" fontId="14" fillId="6" borderId="5" xfId="4" applyFont="1" applyFill="1" applyBorder="1" applyAlignment="1">
      <alignment horizontal="center" vertical="center"/>
    </xf>
    <xf numFmtId="0" fontId="14" fillId="6" borderId="6" xfId="4" applyFont="1" applyFill="1" applyBorder="1" applyAlignment="1">
      <alignment horizontal="center" vertical="center"/>
    </xf>
    <xf numFmtId="0" fontId="12" fillId="0" borderId="17" xfId="5" applyFont="1" applyBorder="1" applyAlignment="1">
      <alignment horizontal="center" vertical="center"/>
    </xf>
    <xf numFmtId="0" fontId="12" fillId="0" borderId="5" xfId="4" applyFont="1" applyBorder="1" applyAlignment="1">
      <alignment horizontal="center" vertical="center" wrapText="1"/>
    </xf>
    <xf numFmtId="0" fontId="12" fillId="0" borderId="5" xfId="4" applyFont="1" applyBorder="1" applyAlignment="1">
      <alignment horizontal="center" vertical="center"/>
    </xf>
    <xf numFmtId="0" fontId="12" fillId="0" borderId="5" xfId="4" applyFont="1" applyBorder="1" applyAlignment="1">
      <alignment horizontal="center" vertical="center" shrinkToFit="1"/>
    </xf>
    <xf numFmtId="0" fontId="12" fillId="0" borderId="8" xfId="4" applyFont="1" applyBorder="1" applyAlignment="1">
      <alignment horizontal="center" vertical="center" shrinkToFit="1"/>
    </xf>
    <xf numFmtId="0" fontId="13" fillId="0" borderId="39" xfId="4" applyFont="1" applyFill="1" applyBorder="1" applyAlignment="1">
      <alignment horizontal="center" vertical="center"/>
    </xf>
    <xf numFmtId="0" fontId="13" fillId="0" borderId="62" xfId="4" applyFont="1" applyFill="1" applyBorder="1" applyAlignment="1">
      <alignment horizontal="center" vertical="center"/>
    </xf>
    <xf numFmtId="0" fontId="13" fillId="0" borderId="63" xfId="4" applyFont="1" applyFill="1" applyBorder="1" applyAlignment="1">
      <alignment horizontal="center" vertical="center"/>
    </xf>
    <xf numFmtId="0" fontId="12" fillId="0" borderId="8" xfId="4" applyFont="1" applyBorder="1" applyAlignment="1">
      <alignment horizontal="center" vertical="center"/>
    </xf>
    <xf numFmtId="0" fontId="12" fillId="0" borderId="22" xfId="4" applyFont="1" applyBorder="1" applyAlignment="1">
      <alignment horizontal="center" vertical="center"/>
    </xf>
    <xf numFmtId="0" fontId="12" fillId="0" borderId="21" xfId="4" applyFont="1" applyBorder="1" applyAlignment="1">
      <alignment horizontal="center" vertical="center"/>
    </xf>
    <xf numFmtId="0" fontId="12" fillId="0" borderId="16" xfId="4" applyFont="1" applyBorder="1" applyAlignment="1">
      <alignment horizontal="center" vertical="center"/>
    </xf>
    <xf numFmtId="0" fontId="13" fillId="0" borderId="39" xfId="4" applyFont="1" applyFill="1" applyBorder="1" applyAlignment="1">
      <alignment horizontal="center" vertical="center" wrapText="1"/>
    </xf>
    <xf numFmtId="0" fontId="13" fillId="0" borderId="62" xfId="4" applyFont="1" applyFill="1" applyBorder="1" applyAlignment="1">
      <alignment horizontal="center" vertical="center" wrapText="1"/>
    </xf>
    <xf numFmtId="0" fontId="13" fillId="0" borderId="63" xfId="4" applyFont="1" applyFill="1" applyBorder="1" applyAlignment="1">
      <alignment horizontal="center" vertical="center" wrapText="1"/>
    </xf>
    <xf numFmtId="0" fontId="12" fillId="0" borderId="39" xfId="4" applyFont="1" applyFill="1" applyBorder="1" applyAlignment="1">
      <alignment horizontal="center" vertical="center" wrapText="1"/>
    </xf>
    <xf numFmtId="0" fontId="12" fillId="0" borderId="62" xfId="4" applyFont="1" applyFill="1" applyBorder="1" applyAlignment="1">
      <alignment horizontal="center" vertical="center"/>
    </xf>
    <xf numFmtId="0" fontId="12" fillId="0" borderId="63" xfId="4" applyFont="1" applyFill="1" applyBorder="1" applyAlignment="1">
      <alignment horizontal="center" vertical="center"/>
    </xf>
    <xf numFmtId="0" fontId="12" fillId="0" borderId="39" xfId="4" applyFont="1" applyFill="1" applyBorder="1" applyAlignment="1">
      <alignment horizontal="center" vertical="center"/>
    </xf>
    <xf numFmtId="0" fontId="12" fillId="0" borderId="5" xfId="4" applyFont="1" applyBorder="1" applyAlignment="1">
      <alignment horizontal="center" vertical="center" wrapText="1" shrinkToFit="1"/>
    </xf>
    <xf numFmtId="0" fontId="12" fillId="0" borderId="8" xfId="4" applyFont="1" applyBorder="1" applyAlignment="1">
      <alignment horizontal="center" vertical="center" wrapText="1" shrinkToFit="1"/>
    </xf>
    <xf numFmtId="0" fontId="12" fillId="0" borderId="23" xfId="4" applyFont="1" applyBorder="1" applyAlignment="1">
      <alignment horizontal="center" vertical="center" wrapText="1" shrinkToFit="1"/>
    </xf>
    <xf numFmtId="0" fontId="12" fillId="0" borderId="27" xfId="4" applyFont="1" applyBorder="1" applyAlignment="1">
      <alignment horizontal="center" vertical="center" wrapText="1" shrinkToFit="1"/>
    </xf>
    <xf numFmtId="0" fontId="12" fillId="0" borderId="6" xfId="4" applyFont="1" applyBorder="1" applyAlignment="1">
      <alignment horizontal="center" vertical="center"/>
    </xf>
    <xf numFmtId="0" fontId="12" fillId="0" borderId="23" xfId="4" applyFont="1" applyBorder="1" applyAlignment="1">
      <alignment horizontal="center" vertical="center"/>
    </xf>
    <xf numFmtId="0" fontId="12" fillId="0" borderId="7" xfId="4" applyFont="1" applyBorder="1" applyAlignment="1">
      <alignment horizontal="center" vertical="center"/>
    </xf>
    <xf numFmtId="0" fontId="12" fillId="0" borderId="27" xfId="4" applyFont="1" applyBorder="1" applyAlignment="1">
      <alignment horizontal="center" vertical="center"/>
    </xf>
    <xf numFmtId="0" fontId="12" fillId="0" borderId="23" xfId="4" applyFont="1" applyBorder="1" applyAlignment="1">
      <alignment horizontal="center" vertical="center" shrinkToFit="1"/>
    </xf>
    <xf numFmtId="0" fontId="12" fillId="0" borderId="7" xfId="4" applyFont="1" applyBorder="1" applyAlignment="1">
      <alignment horizontal="center" vertical="center" shrinkToFit="1"/>
    </xf>
    <xf numFmtId="0" fontId="12" fillId="0" borderId="27" xfId="4" applyFont="1" applyBorder="1" applyAlignment="1">
      <alignment horizontal="center" vertical="center" shrinkToFit="1"/>
    </xf>
    <xf numFmtId="0" fontId="12" fillId="0" borderId="1" xfId="4" applyFont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/>
    </xf>
    <xf numFmtId="0" fontId="12" fillId="0" borderId="31" xfId="4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4" fillId="0" borderId="20" xfId="2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25" fillId="0" borderId="37" xfId="4" applyFont="1" applyFill="1" applyBorder="1" applyAlignment="1">
      <alignment horizontal="center" vertical="center"/>
    </xf>
    <xf numFmtId="0" fontId="25" fillId="0" borderId="38" xfId="4" applyFont="1" applyFill="1" applyBorder="1" applyAlignment="1">
      <alignment horizontal="center" vertical="center"/>
    </xf>
    <xf numFmtId="0" fontId="25" fillId="0" borderId="39" xfId="4" applyFont="1" applyFill="1" applyBorder="1" applyAlignment="1">
      <alignment horizontal="center" vertical="center"/>
    </xf>
    <xf numFmtId="0" fontId="12" fillId="0" borderId="61" xfId="4" applyFont="1" applyFill="1" applyBorder="1" applyAlignment="1">
      <alignment horizontal="center" vertical="center"/>
    </xf>
    <xf numFmtId="0" fontId="12" fillId="6" borderId="2" xfId="4" applyFont="1" applyFill="1" applyBorder="1" applyAlignment="1">
      <alignment horizontal="center" vertical="center"/>
    </xf>
    <xf numFmtId="0" fontId="12" fillId="6" borderId="6" xfId="4" applyFont="1" applyFill="1" applyBorder="1" applyAlignment="1">
      <alignment horizontal="center" vertical="center"/>
    </xf>
    <xf numFmtId="0" fontId="12" fillId="6" borderId="26" xfId="4" applyFont="1" applyFill="1" applyBorder="1" applyAlignment="1">
      <alignment horizontal="center" vertical="center"/>
    </xf>
    <xf numFmtId="0" fontId="12" fillId="6" borderId="1" xfId="4" applyFont="1" applyFill="1" applyBorder="1" applyAlignment="1">
      <alignment horizontal="center" vertical="center"/>
    </xf>
    <xf numFmtId="0" fontId="12" fillId="6" borderId="5" xfId="4" applyFont="1" applyFill="1" applyBorder="1" applyAlignment="1">
      <alignment horizontal="center" vertical="center"/>
    </xf>
    <xf numFmtId="0" fontId="12" fillId="6" borderId="22" xfId="4" applyFont="1" applyFill="1" applyBorder="1" applyAlignment="1">
      <alignment horizontal="center" vertical="center"/>
    </xf>
    <xf numFmtId="0" fontId="12" fillId="6" borderId="1" xfId="4" applyFont="1" applyFill="1" applyBorder="1" applyAlignment="1">
      <alignment horizontal="center" vertical="center" wrapText="1"/>
    </xf>
    <xf numFmtId="0" fontId="12" fillId="6" borderId="5" xfId="4" applyFont="1" applyFill="1" applyBorder="1" applyAlignment="1">
      <alignment horizontal="center" vertical="center" wrapText="1"/>
    </xf>
    <xf numFmtId="0" fontId="12" fillId="6" borderId="22" xfId="4" applyFont="1" applyFill="1" applyBorder="1" applyAlignment="1">
      <alignment horizontal="center" vertical="center" wrapText="1"/>
    </xf>
    <xf numFmtId="0" fontId="12" fillId="6" borderId="31" xfId="4" applyFont="1" applyFill="1" applyBorder="1" applyAlignment="1">
      <alignment horizontal="center" vertical="center"/>
    </xf>
    <xf numFmtId="0" fontId="12" fillId="6" borderId="8" xfId="4" applyFont="1" applyFill="1" applyBorder="1" applyAlignment="1">
      <alignment horizontal="center" vertical="center"/>
    </xf>
    <xf numFmtId="0" fontId="12" fillId="0" borderId="2" xfId="4" applyFont="1" applyBorder="1" applyAlignment="1">
      <alignment horizontal="center" vertical="center"/>
    </xf>
    <xf numFmtId="0" fontId="12" fillId="5" borderId="39" xfId="4" applyFont="1" applyFill="1" applyBorder="1" applyAlignment="1">
      <alignment horizontal="center" vertical="center"/>
    </xf>
    <xf numFmtId="0" fontId="12" fillId="5" borderId="62" xfId="4" applyFont="1" applyFill="1" applyBorder="1" applyAlignment="1">
      <alignment horizontal="center" vertical="center"/>
    </xf>
    <xf numFmtId="0" fontId="12" fillId="5" borderId="63" xfId="4" applyFont="1" applyFill="1" applyBorder="1" applyAlignment="1">
      <alignment horizontal="center" vertical="center"/>
    </xf>
    <xf numFmtId="0" fontId="12" fillId="0" borderId="5" xfId="4" applyFont="1" applyFill="1" applyBorder="1" applyAlignment="1">
      <alignment horizontal="center" vertical="center" shrinkToFit="1"/>
    </xf>
    <xf numFmtId="0" fontId="12" fillId="0" borderId="8" xfId="4" applyFont="1" applyFill="1" applyBorder="1" applyAlignment="1">
      <alignment horizontal="center" vertical="center" shrinkToFit="1"/>
    </xf>
    <xf numFmtId="0" fontId="12" fillId="0" borderId="5" xfId="4" applyFont="1" applyFill="1" applyBorder="1" applyAlignment="1">
      <alignment horizontal="center" vertical="center" shrinkToFit="1"/>
    </xf>
    <xf numFmtId="0" fontId="12" fillId="0" borderId="8" xfId="4" applyFont="1" applyFill="1" applyBorder="1" applyAlignment="1">
      <alignment horizontal="center" vertical="center" shrinkToFit="1"/>
    </xf>
    <xf numFmtId="0" fontId="12" fillId="0" borderId="5" xfId="4" applyFont="1" applyFill="1" applyBorder="1" applyAlignment="1">
      <alignment horizontal="center" vertical="center" wrapText="1"/>
    </xf>
    <xf numFmtId="0" fontId="12" fillId="0" borderId="5" xfId="4" applyFont="1" applyFill="1" applyBorder="1" applyAlignment="1">
      <alignment horizontal="center" vertical="center"/>
    </xf>
    <xf numFmtId="0" fontId="12" fillId="0" borderId="5" xfId="4" applyFont="1" applyFill="1" applyBorder="1" applyAlignment="1">
      <alignment horizontal="center" vertical="center"/>
    </xf>
  </cellXfs>
  <cellStyles count="10">
    <cellStyle name="표준" xfId="0" builtinId="0"/>
    <cellStyle name="표준 2" xfId="1"/>
    <cellStyle name="표준 3" xfId="3"/>
    <cellStyle name="표준 3 2" xfId="8"/>
    <cellStyle name="표준 4" xfId="7"/>
    <cellStyle name="표준 5" xfId="9"/>
    <cellStyle name="표준_신구교과목대비표(전자정보통신)" xfId="5"/>
    <cellStyle name="표준_신구교과목대비표(컴퓨터정보전공)" xfId="4"/>
    <cellStyle name="표준_전자정보통신" xfId="2"/>
    <cellStyle name="표준_컴퓨터정보전공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2"/>
  <sheetViews>
    <sheetView topLeftCell="A13" zoomScale="70" zoomScaleNormal="70" zoomScaleSheetLayoutView="70" workbookViewId="0">
      <selection activeCell="Y42" sqref="Y42"/>
    </sheetView>
  </sheetViews>
  <sheetFormatPr defaultColWidth="8.88671875" defaultRowHeight="17.100000000000001" customHeight="1" x14ac:dyDescent="0.15"/>
  <cols>
    <col min="1" max="2" width="4.21875" style="1" bestFit="1" customWidth="1"/>
    <col min="3" max="3" width="5.6640625" style="1" bestFit="1" customWidth="1"/>
    <col min="4" max="4" width="16.6640625" style="1" bestFit="1" customWidth="1"/>
    <col min="5" max="5" width="13.21875" style="69" bestFit="1" customWidth="1"/>
    <col min="6" max="20" width="4.21875" style="1" bestFit="1" customWidth="1"/>
    <col min="21" max="16384" width="8.88671875" style="1"/>
  </cols>
  <sheetData>
    <row r="1" spans="1:20" s="2" customFormat="1" ht="22.15" customHeight="1" thickBot="1" x14ac:dyDescent="0.2">
      <c r="A1" s="211" t="s">
        <v>63</v>
      </c>
      <c r="B1" s="211"/>
      <c r="C1" s="211"/>
      <c r="D1" s="211"/>
      <c r="E1" s="211"/>
      <c r="F1" s="212" t="s">
        <v>64</v>
      </c>
      <c r="G1" s="212"/>
      <c r="H1" s="212"/>
      <c r="I1" s="212"/>
      <c r="J1" s="212"/>
      <c r="K1" s="212"/>
      <c r="L1" s="212"/>
      <c r="M1" s="212"/>
      <c r="N1" s="212"/>
      <c r="O1" s="213" t="s">
        <v>43</v>
      </c>
      <c r="P1" s="213"/>
      <c r="Q1" s="213"/>
      <c r="R1" s="213"/>
      <c r="S1" s="213"/>
      <c r="T1" s="213"/>
    </row>
    <row r="2" spans="1:20" ht="22.15" customHeight="1" x14ac:dyDescent="0.15">
      <c r="A2" s="214" t="s">
        <v>0</v>
      </c>
      <c r="B2" s="215"/>
      <c r="C2" s="215" t="s">
        <v>11</v>
      </c>
      <c r="D2" s="218" t="s">
        <v>105</v>
      </c>
      <c r="E2" s="220" t="s">
        <v>31</v>
      </c>
      <c r="F2" s="223" t="s">
        <v>1</v>
      </c>
      <c r="G2" s="218"/>
      <c r="H2" s="218"/>
      <c r="I2" s="218"/>
      <c r="J2" s="218"/>
      <c r="K2" s="224"/>
      <c r="L2" s="225" t="s">
        <v>2</v>
      </c>
      <c r="M2" s="226"/>
      <c r="N2" s="218"/>
      <c r="O2" s="218"/>
      <c r="P2" s="218"/>
      <c r="Q2" s="227"/>
      <c r="R2" s="223" t="s">
        <v>3</v>
      </c>
      <c r="S2" s="218"/>
      <c r="T2" s="224"/>
    </row>
    <row r="3" spans="1:20" ht="22.15" customHeight="1" x14ac:dyDescent="0.15">
      <c r="A3" s="216"/>
      <c r="B3" s="217"/>
      <c r="C3" s="217"/>
      <c r="D3" s="219"/>
      <c r="E3" s="221"/>
      <c r="F3" s="228" t="s">
        <v>4</v>
      </c>
      <c r="G3" s="219"/>
      <c r="H3" s="219"/>
      <c r="I3" s="219" t="s">
        <v>5</v>
      </c>
      <c r="J3" s="219"/>
      <c r="K3" s="229"/>
      <c r="L3" s="230" t="s">
        <v>4</v>
      </c>
      <c r="M3" s="231"/>
      <c r="N3" s="219"/>
      <c r="O3" s="219" t="s">
        <v>5</v>
      </c>
      <c r="P3" s="219"/>
      <c r="Q3" s="232"/>
      <c r="R3" s="228"/>
      <c r="S3" s="219"/>
      <c r="T3" s="229"/>
    </row>
    <row r="4" spans="1:20" ht="22.15" customHeight="1" x14ac:dyDescent="0.15">
      <c r="A4" s="216"/>
      <c r="B4" s="217"/>
      <c r="C4" s="217"/>
      <c r="D4" s="219"/>
      <c r="E4" s="222"/>
      <c r="F4" s="185" t="s">
        <v>6</v>
      </c>
      <c r="G4" s="186" t="s">
        <v>7</v>
      </c>
      <c r="H4" s="186" t="s">
        <v>8</v>
      </c>
      <c r="I4" s="186" t="s">
        <v>6</v>
      </c>
      <c r="J4" s="186" t="s">
        <v>7</v>
      </c>
      <c r="K4" s="187" t="s">
        <v>8</v>
      </c>
      <c r="L4" s="188" t="s">
        <v>6</v>
      </c>
      <c r="M4" s="186" t="s">
        <v>7</v>
      </c>
      <c r="N4" s="186" t="s">
        <v>8</v>
      </c>
      <c r="O4" s="186" t="s">
        <v>6</v>
      </c>
      <c r="P4" s="186" t="s">
        <v>7</v>
      </c>
      <c r="Q4" s="189" t="s">
        <v>8</v>
      </c>
      <c r="R4" s="185" t="s">
        <v>6</v>
      </c>
      <c r="S4" s="186" t="s">
        <v>7</v>
      </c>
      <c r="T4" s="187" t="s">
        <v>8</v>
      </c>
    </row>
    <row r="5" spans="1:20" ht="22.15" customHeight="1" x14ac:dyDescent="0.15">
      <c r="A5" s="236" t="s">
        <v>27</v>
      </c>
      <c r="B5" s="239" t="s">
        <v>42</v>
      </c>
      <c r="C5" s="45"/>
      <c r="D5" s="161" t="s">
        <v>116</v>
      </c>
      <c r="E5" s="162" t="s">
        <v>40</v>
      </c>
      <c r="F5" s="165">
        <v>1</v>
      </c>
      <c r="G5" s="166">
        <v>1</v>
      </c>
      <c r="H5" s="166">
        <v>0</v>
      </c>
      <c r="I5" s="166"/>
      <c r="J5" s="166"/>
      <c r="K5" s="167"/>
      <c r="L5" s="168"/>
      <c r="M5" s="166"/>
      <c r="N5" s="166"/>
      <c r="O5" s="169"/>
      <c r="P5" s="170"/>
      <c r="Q5" s="171"/>
      <c r="R5" s="172">
        <f>SUM(F5,I5,L5,O5)</f>
        <v>1</v>
      </c>
      <c r="S5" s="170">
        <f>SUM(G5,J5,M5,P5)</f>
        <v>1</v>
      </c>
      <c r="T5" s="173">
        <f>SUM(H5,K5,N5,Q5)</f>
        <v>0</v>
      </c>
    </row>
    <row r="6" spans="1:20" ht="22.15" customHeight="1" x14ac:dyDescent="0.15">
      <c r="A6" s="236"/>
      <c r="B6" s="240"/>
      <c r="C6" s="64"/>
      <c r="D6" s="163" t="s">
        <v>100</v>
      </c>
      <c r="E6" s="164" t="s">
        <v>44</v>
      </c>
      <c r="F6" s="165">
        <v>1</v>
      </c>
      <c r="G6" s="166">
        <v>1</v>
      </c>
      <c r="H6" s="166">
        <v>0</v>
      </c>
      <c r="I6" s="166"/>
      <c r="J6" s="166"/>
      <c r="K6" s="167"/>
      <c r="L6" s="168"/>
      <c r="M6" s="166"/>
      <c r="N6" s="166"/>
      <c r="O6" s="169"/>
      <c r="P6" s="170"/>
      <c r="Q6" s="171"/>
      <c r="R6" s="172">
        <f t="shared" ref="R6:T11" si="0">SUM(F6,I6,L6,O6)</f>
        <v>1</v>
      </c>
      <c r="S6" s="170">
        <f t="shared" si="0"/>
        <v>1</v>
      </c>
      <c r="T6" s="173">
        <f t="shared" si="0"/>
        <v>0</v>
      </c>
    </row>
    <row r="7" spans="1:20" ht="22.15" customHeight="1" x14ac:dyDescent="0.15">
      <c r="A7" s="236"/>
      <c r="B7" s="240"/>
      <c r="C7" s="64"/>
      <c r="D7" s="163" t="s">
        <v>101</v>
      </c>
      <c r="E7" s="164" t="s">
        <v>44</v>
      </c>
      <c r="F7" s="165"/>
      <c r="G7" s="166"/>
      <c r="H7" s="166"/>
      <c r="I7" s="166">
        <v>1</v>
      </c>
      <c r="J7" s="166">
        <v>1</v>
      </c>
      <c r="K7" s="167">
        <v>0</v>
      </c>
      <c r="L7" s="168"/>
      <c r="M7" s="166"/>
      <c r="N7" s="166"/>
      <c r="O7" s="169"/>
      <c r="P7" s="170"/>
      <c r="Q7" s="171"/>
      <c r="R7" s="172">
        <f t="shared" si="0"/>
        <v>1</v>
      </c>
      <c r="S7" s="170">
        <f t="shared" si="0"/>
        <v>1</v>
      </c>
      <c r="T7" s="173">
        <f t="shared" si="0"/>
        <v>0</v>
      </c>
    </row>
    <row r="8" spans="1:20" ht="22.15" customHeight="1" x14ac:dyDescent="0.15">
      <c r="A8" s="236"/>
      <c r="B8" s="240"/>
      <c r="C8" s="64"/>
      <c r="D8" s="163" t="s">
        <v>102</v>
      </c>
      <c r="E8" s="164" t="s">
        <v>44</v>
      </c>
      <c r="F8" s="165"/>
      <c r="G8" s="166"/>
      <c r="H8" s="166"/>
      <c r="I8" s="166"/>
      <c r="J8" s="166"/>
      <c r="K8" s="167"/>
      <c r="L8" s="168">
        <v>1</v>
      </c>
      <c r="M8" s="166">
        <v>1</v>
      </c>
      <c r="N8" s="166">
        <v>0</v>
      </c>
      <c r="O8" s="169"/>
      <c r="P8" s="170"/>
      <c r="Q8" s="171"/>
      <c r="R8" s="172">
        <f t="shared" si="0"/>
        <v>1</v>
      </c>
      <c r="S8" s="170">
        <f t="shared" si="0"/>
        <v>1</v>
      </c>
      <c r="T8" s="173">
        <f t="shared" si="0"/>
        <v>0</v>
      </c>
    </row>
    <row r="9" spans="1:20" ht="22.15" customHeight="1" x14ac:dyDescent="0.15">
      <c r="A9" s="236"/>
      <c r="B9" s="241"/>
      <c r="C9" s="64"/>
      <c r="D9" s="163" t="s">
        <v>106</v>
      </c>
      <c r="E9" s="164" t="s">
        <v>44</v>
      </c>
      <c r="F9" s="165"/>
      <c r="G9" s="166"/>
      <c r="H9" s="166"/>
      <c r="I9" s="166"/>
      <c r="J9" s="166"/>
      <c r="K9" s="167"/>
      <c r="L9" s="168"/>
      <c r="M9" s="166"/>
      <c r="N9" s="166"/>
      <c r="O9" s="174">
        <v>1</v>
      </c>
      <c r="P9" s="166">
        <v>1</v>
      </c>
      <c r="Q9" s="175">
        <v>0</v>
      </c>
      <c r="R9" s="172">
        <f t="shared" si="0"/>
        <v>1</v>
      </c>
      <c r="S9" s="170">
        <f t="shared" si="0"/>
        <v>1</v>
      </c>
      <c r="T9" s="173">
        <f t="shared" si="0"/>
        <v>0</v>
      </c>
    </row>
    <row r="10" spans="1:20" ht="22.15" customHeight="1" thickBot="1" x14ac:dyDescent="0.2">
      <c r="A10" s="236"/>
      <c r="B10" s="242" t="s">
        <v>41</v>
      </c>
      <c r="C10" s="47"/>
      <c r="D10" s="176" t="s">
        <v>119</v>
      </c>
      <c r="E10" s="164" t="s">
        <v>46</v>
      </c>
      <c r="F10" s="165"/>
      <c r="G10" s="166"/>
      <c r="H10" s="166"/>
      <c r="I10" s="166">
        <v>2</v>
      </c>
      <c r="J10" s="166">
        <v>1</v>
      </c>
      <c r="K10" s="167">
        <v>1</v>
      </c>
      <c r="L10" s="168"/>
      <c r="M10" s="166"/>
      <c r="N10" s="166"/>
      <c r="O10" s="166"/>
      <c r="P10" s="166"/>
      <c r="Q10" s="177"/>
      <c r="R10" s="172">
        <f t="shared" si="0"/>
        <v>2</v>
      </c>
      <c r="S10" s="170">
        <f>SUM(G10,J10,M10,P10)</f>
        <v>1</v>
      </c>
      <c r="T10" s="173">
        <f t="shared" si="0"/>
        <v>1</v>
      </c>
    </row>
    <row r="11" spans="1:20" ht="22.15" customHeight="1" x14ac:dyDescent="0.15">
      <c r="A11" s="237"/>
      <c r="B11" s="242"/>
      <c r="C11" s="70"/>
      <c r="D11" s="178" t="s">
        <v>35</v>
      </c>
      <c r="E11" s="179" t="s">
        <v>36</v>
      </c>
      <c r="F11" s="180">
        <v>2</v>
      </c>
      <c r="G11" s="181">
        <v>2</v>
      </c>
      <c r="H11" s="181">
        <v>0</v>
      </c>
      <c r="I11" s="181"/>
      <c r="J11" s="181"/>
      <c r="K11" s="182"/>
      <c r="L11" s="183"/>
      <c r="M11" s="181"/>
      <c r="N11" s="181"/>
      <c r="O11" s="181"/>
      <c r="P11" s="181"/>
      <c r="Q11" s="184"/>
      <c r="R11" s="172">
        <f t="shared" si="0"/>
        <v>2</v>
      </c>
      <c r="S11" s="170">
        <f t="shared" si="0"/>
        <v>2</v>
      </c>
      <c r="T11" s="173">
        <f t="shared" si="0"/>
        <v>0</v>
      </c>
    </row>
    <row r="12" spans="1:20" ht="22.15" customHeight="1" thickBot="1" x14ac:dyDescent="0.2">
      <c r="A12" s="238"/>
      <c r="B12" s="86" t="s">
        <v>34</v>
      </c>
      <c r="C12" s="63"/>
      <c r="D12" s="63"/>
      <c r="E12" s="65"/>
      <c r="F12" s="85">
        <f t="shared" ref="F12:T12" si="1">SUM(F5:F11)</f>
        <v>4</v>
      </c>
      <c r="G12" s="86">
        <f t="shared" si="1"/>
        <v>4</v>
      </c>
      <c r="H12" s="86">
        <f t="shared" si="1"/>
        <v>0</v>
      </c>
      <c r="I12" s="86">
        <f t="shared" si="1"/>
        <v>3</v>
      </c>
      <c r="J12" s="86">
        <f t="shared" si="1"/>
        <v>2</v>
      </c>
      <c r="K12" s="17">
        <f t="shared" si="1"/>
        <v>1</v>
      </c>
      <c r="L12" s="16">
        <f t="shared" si="1"/>
        <v>1</v>
      </c>
      <c r="M12" s="86">
        <f t="shared" si="1"/>
        <v>1</v>
      </c>
      <c r="N12" s="86">
        <f t="shared" si="1"/>
        <v>0</v>
      </c>
      <c r="O12" s="86">
        <f t="shared" si="1"/>
        <v>1</v>
      </c>
      <c r="P12" s="86">
        <f t="shared" si="1"/>
        <v>1</v>
      </c>
      <c r="Q12" s="62">
        <f t="shared" si="1"/>
        <v>0</v>
      </c>
      <c r="R12" s="85">
        <f t="shared" si="1"/>
        <v>9</v>
      </c>
      <c r="S12" s="86">
        <f t="shared" si="1"/>
        <v>8</v>
      </c>
      <c r="T12" s="17">
        <f t="shared" si="1"/>
        <v>1</v>
      </c>
    </row>
    <row r="13" spans="1:20" ht="22.15" customHeight="1" x14ac:dyDescent="0.15">
      <c r="A13" s="243"/>
      <c r="B13" s="245"/>
      <c r="C13" s="87"/>
      <c r="D13" s="18" t="s">
        <v>97</v>
      </c>
      <c r="E13" s="67" t="s">
        <v>45</v>
      </c>
      <c r="F13" s="33"/>
      <c r="G13" s="34"/>
      <c r="H13" s="35"/>
      <c r="I13" s="35">
        <v>1</v>
      </c>
      <c r="J13" s="34">
        <v>1</v>
      </c>
      <c r="K13" s="39">
        <v>0</v>
      </c>
      <c r="L13" s="38"/>
      <c r="M13" s="34"/>
      <c r="N13" s="34"/>
      <c r="O13" s="35"/>
      <c r="P13" s="35"/>
      <c r="Q13" s="51"/>
      <c r="R13" s="52">
        <f t="shared" ref="R13:T33" si="2">SUM(F13,I13,L13,O13)</f>
        <v>1</v>
      </c>
      <c r="S13" s="27">
        <f t="shared" si="2"/>
        <v>1</v>
      </c>
      <c r="T13" s="28">
        <f t="shared" si="2"/>
        <v>0</v>
      </c>
    </row>
    <row r="14" spans="1:20" ht="22.15" customHeight="1" x14ac:dyDescent="0.15">
      <c r="A14" s="243"/>
      <c r="B14" s="245"/>
      <c r="C14" s="87"/>
      <c r="D14" s="26"/>
      <c r="E14" s="67"/>
      <c r="F14" s="33"/>
      <c r="G14" s="34"/>
      <c r="H14" s="35"/>
      <c r="I14" s="35"/>
      <c r="J14" s="34"/>
      <c r="K14" s="39"/>
      <c r="L14" s="38"/>
      <c r="M14" s="34"/>
      <c r="N14" s="34"/>
      <c r="O14" s="35"/>
      <c r="P14" s="35"/>
      <c r="Q14" s="51"/>
      <c r="R14" s="52">
        <f t="shared" si="2"/>
        <v>0</v>
      </c>
      <c r="S14" s="27">
        <f t="shared" si="2"/>
        <v>0</v>
      </c>
      <c r="T14" s="28">
        <f t="shared" si="2"/>
        <v>0</v>
      </c>
    </row>
    <row r="15" spans="1:20" ht="22.15" customHeight="1" x14ac:dyDescent="0.15">
      <c r="A15" s="243"/>
      <c r="B15" s="246" t="s">
        <v>9</v>
      </c>
      <c r="C15" s="88"/>
      <c r="D15" s="18" t="s">
        <v>78</v>
      </c>
      <c r="E15" s="68" t="s">
        <v>32</v>
      </c>
      <c r="F15" s="25"/>
      <c r="G15" s="23"/>
      <c r="H15" s="20"/>
      <c r="I15" s="20"/>
      <c r="J15" s="23"/>
      <c r="K15" s="29"/>
      <c r="L15" s="24">
        <v>3</v>
      </c>
      <c r="M15" s="23">
        <v>0</v>
      </c>
      <c r="N15" s="23">
        <v>0</v>
      </c>
      <c r="O15" s="20"/>
      <c r="P15" s="20"/>
      <c r="Q15" s="50"/>
      <c r="R15" s="52">
        <f t="shared" si="2"/>
        <v>3</v>
      </c>
      <c r="S15" s="27">
        <f t="shared" si="2"/>
        <v>0</v>
      </c>
      <c r="T15" s="28">
        <f t="shared" si="2"/>
        <v>0</v>
      </c>
    </row>
    <row r="16" spans="1:20" ht="22.15" customHeight="1" x14ac:dyDescent="0.15">
      <c r="A16" s="243"/>
      <c r="B16" s="245"/>
      <c r="C16" s="88"/>
      <c r="D16" s="126" t="s">
        <v>118</v>
      </c>
      <c r="E16" s="91" t="s">
        <v>54</v>
      </c>
      <c r="F16" s="25">
        <v>2</v>
      </c>
      <c r="G16" s="23">
        <v>1</v>
      </c>
      <c r="H16" s="20">
        <v>1</v>
      </c>
      <c r="I16" s="20"/>
      <c r="J16" s="23"/>
      <c r="K16" s="29"/>
      <c r="L16" s="24"/>
      <c r="M16" s="23"/>
      <c r="N16" s="23"/>
      <c r="O16" s="20"/>
      <c r="P16" s="20"/>
      <c r="Q16" s="50"/>
      <c r="R16" s="52">
        <f t="shared" si="2"/>
        <v>2</v>
      </c>
      <c r="S16" s="27">
        <f t="shared" si="2"/>
        <v>1</v>
      </c>
      <c r="T16" s="28">
        <f t="shared" si="2"/>
        <v>1</v>
      </c>
    </row>
    <row r="17" spans="1:20" ht="22.15" customHeight="1" x14ac:dyDescent="0.15">
      <c r="A17" s="243"/>
      <c r="B17" s="245"/>
      <c r="C17" s="88"/>
      <c r="D17" s="94" t="s">
        <v>70</v>
      </c>
      <c r="E17" s="95" t="s">
        <v>47</v>
      </c>
      <c r="F17" s="109">
        <v>2</v>
      </c>
      <c r="G17" s="110">
        <v>1</v>
      </c>
      <c r="H17" s="111">
        <v>1</v>
      </c>
      <c r="I17" s="20"/>
      <c r="J17" s="20"/>
      <c r="K17" s="22"/>
      <c r="L17" s="24"/>
      <c r="M17" s="23"/>
      <c r="N17" s="23"/>
      <c r="O17" s="23"/>
      <c r="P17" s="104"/>
      <c r="Q17" s="105"/>
      <c r="R17" s="52">
        <f t="shared" ref="R17:T19" si="3">SUM(F17,I17,L17,O17)</f>
        <v>2</v>
      </c>
      <c r="S17" s="27">
        <f t="shared" si="3"/>
        <v>1</v>
      </c>
      <c r="T17" s="28">
        <f t="shared" si="3"/>
        <v>1</v>
      </c>
    </row>
    <row r="18" spans="1:20" ht="22.15" customHeight="1" x14ac:dyDescent="0.15">
      <c r="A18" s="243"/>
      <c r="B18" s="245"/>
      <c r="C18" s="88"/>
      <c r="D18" s="97" t="s">
        <v>67</v>
      </c>
      <c r="E18" s="95" t="s">
        <v>49</v>
      </c>
      <c r="F18" s="116">
        <v>2</v>
      </c>
      <c r="G18" s="45">
        <v>0</v>
      </c>
      <c r="H18" s="45">
        <v>2</v>
      </c>
      <c r="I18" s="20"/>
      <c r="J18" s="20"/>
      <c r="K18" s="22"/>
      <c r="L18" s="24"/>
      <c r="M18" s="23"/>
      <c r="N18" s="23"/>
      <c r="O18" s="23"/>
      <c r="P18" s="104"/>
      <c r="Q18" s="105"/>
      <c r="R18" s="52">
        <f t="shared" si="3"/>
        <v>2</v>
      </c>
      <c r="S18" s="27">
        <f t="shared" si="3"/>
        <v>0</v>
      </c>
      <c r="T18" s="28">
        <f t="shared" si="3"/>
        <v>2</v>
      </c>
    </row>
    <row r="19" spans="1:20" ht="22.15" customHeight="1" x14ac:dyDescent="0.15">
      <c r="A19" s="243"/>
      <c r="B19" s="245"/>
      <c r="C19" s="88"/>
      <c r="D19" s="96" t="s">
        <v>117</v>
      </c>
      <c r="E19" s="95" t="s">
        <v>47</v>
      </c>
      <c r="F19" s="109">
        <v>3</v>
      </c>
      <c r="G19" s="110">
        <v>2</v>
      </c>
      <c r="H19" s="111">
        <v>1</v>
      </c>
      <c r="I19" s="20"/>
      <c r="J19" s="20"/>
      <c r="K19" s="22"/>
      <c r="L19" s="24"/>
      <c r="M19" s="23"/>
      <c r="N19" s="23"/>
      <c r="O19" s="23"/>
      <c r="P19" s="104"/>
      <c r="Q19" s="105"/>
      <c r="R19" s="52">
        <f t="shared" si="3"/>
        <v>3</v>
      </c>
      <c r="S19" s="27">
        <f t="shared" si="3"/>
        <v>2</v>
      </c>
      <c r="T19" s="28">
        <f t="shared" si="3"/>
        <v>1</v>
      </c>
    </row>
    <row r="20" spans="1:20" ht="22.15" customHeight="1" x14ac:dyDescent="0.15">
      <c r="A20" s="243"/>
      <c r="B20" s="245"/>
      <c r="C20" s="88"/>
      <c r="D20" s="90" t="s">
        <v>110</v>
      </c>
      <c r="E20" s="91" t="s">
        <v>48</v>
      </c>
      <c r="F20" s="11">
        <v>4</v>
      </c>
      <c r="G20" s="10">
        <v>0</v>
      </c>
      <c r="H20" s="10">
        <v>4</v>
      </c>
      <c r="I20" s="10"/>
      <c r="J20" s="10"/>
      <c r="K20" s="14"/>
      <c r="L20" s="13"/>
      <c r="M20" s="10"/>
      <c r="N20" s="10"/>
      <c r="O20" s="10"/>
      <c r="P20" s="102"/>
      <c r="Q20" s="103"/>
      <c r="R20" s="52">
        <f t="shared" si="2"/>
        <v>4</v>
      </c>
      <c r="S20" s="27">
        <f t="shared" si="2"/>
        <v>0</v>
      </c>
      <c r="T20" s="28">
        <f t="shared" si="2"/>
        <v>4</v>
      </c>
    </row>
    <row r="21" spans="1:20" ht="22.15" customHeight="1" x14ac:dyDescent="0.15">
      <c r="A21" s="243"/>
      <c r="B21" s="245"/>
      <c r="C21" s="88"/>
      <c r="D21" s="159" t="s">
        <v>111</v>
      </c>
      <c r="E21" s="91" t="s">
        <v>48</v>
      </c>
      <c r="F21" s="21">
        <v>3</v>
      </c>
      <c r="G21" s="20">
        <v>0</v>
      </c>
      <c r="H21" s="20">
        <v>3</v>
      </c>
      <c r="I21" s="20"/>
      <c r="J21" s="20"/>
      <c r="K21" s="22"/>
      <c r="L21" s="24"/>
      <c r="M21" s="23"/>
      <c r="N21" s="23"/>
      <c r="O21" s="23"/>
      <c r="P21" s="104"/>
      <c r="Q21" s="105"/>
      <c r="R21" s="52">
        <f t="shared" si="2"/>
        <v>3</v>
      </c>
      <c r="S21" s="27">
        <f t="shared" si="2"/>
        <v>0</v>
      </c>
      <c r="T21" s="28">
        <f t="shared" si="2"/>
        <v>3</v>
      </c>
    </row>
    <row r="22" spans="1:20" ht="22.15" customHeight="1" x14ac:dyDescent="0.15">
      <c r="A22" s="243"/>
      <c r="B22" s="245"/>
      <c r="C22" s="88"/>
      <c r="D22" s="94" t="s">
        <v>71</v>
      </c>
      <c r="E22" s="123" t="s">
        <v>47</v>
      </c>
      <c r="F22" s="116"/>
      <c r="G22" s="45"/>
      <c r="H22" s="45"/>
      <c r="I22" s="20">
        <v>2</v>
      </c>
      <c r="J22" s="20">
        <v>1</v>
      </c>
      <c r="K22" s="22">
        <v>1</v>
      </c>
      <c r="L22" s="130"/>
      <c r="M22" s="131"/>
      <c r="N22" s="131"/>
      <c r="O22" s="23"/>
      <c r="P22" s="23"/>
      <c r="Q22" s="50"/>
      <c r="R22" s="52">
        <f>SUM(F22,I22,L22,O22)</f>
        <v>2</v>
      </c>
      <c r="S22" s="27">
        <f>SUM(G22,J22,M22,P22)</f>
        <v>1</v>
      </c>
      <c r="T22" s="28">
        <f>SUM(H22,K22,N22,Q22)</f>
        <v>1</v>
      </c>
    </row>
    <row r="23" spans="1:20" ht="22.15" customHeight="1" x14ac:dyDescent="0.15">
      <c r="A23" s="243"/>
      <c r="B23" s="245"/>
      <c r="C23" s="88"/>
      <c r="D23" s="156" t="s">
        <v>120</v>
      </c>
      <c r="E23" s="91" t="s">
        <v>48</v>
      </c>
      <c r="F23" s="21"/>
      <c r="G23" s="20"/>
      <c r="H23" s="20"/>
      <c r="I23" s="20">
        <v>3</v>
      </c>
      <c r="J23" s="23">
        <v>0</v>
      </c>
      <c r="K23" s="29">
        <v>3</v>
      </c>
      <c r="L23" s="13"/>
      <c r="M23" s="10"/>
      <c r="N23" s="10"/>
      <c r="O23" s="10"/>
      <c r="P23" s="102"/>
      <c r="Q23" s="103"/>
      <c r="R23" s="52">
        <f t="shared" si="2"/>
        <v>3</v>
      </c>
      <c r="S23" s="27">
        <f t="shared" si="2"/>
        <v>0</v>
      </c>
      <c r="T23" s="28">
        <f t="shared" si="2"/>
        <v>3</v>
      </c>
    </row>
    <row r="24" spans="1:20" ht="22.15" customHeight="1" x14ac:dyDescent="0.15">
      <c r="A24" s="243"/>
      <c r="B24" s="245"/>
      <c r="C24" s="88"/>
      <c r="D24" s="92" t="s">
        <v>73</v>
      </c>
      <c r="E24" s="91" t="s">
        <v>48</v>
      </c>
      <c r="F24" s="21"/>
      <c r="G24" s="20"/>
      <c r="H24" s="20"/>
      <c r="I24" s="20">
        <v>3</v>
      </c>
      <c r="J24" s="20">
        <v>0</v>
      </c>
      <c r="K24" s="22">
        <v>3</v>
      </c>
      <c r="L24" s="13"/>
      <c r="M24" s="10"/>
      <c r="N24" s="10"/>
      <c r="O24" s="10"/>
      <c r="P24" s="102"/>
      <c r="Q24" s="103"/>
      <c r="R24" s="52">
        <f t="shared" si="2"/>
        <v>3</v>
      </c>
      <c r="S24" s="27">
        <f t="shared" si="2"/>
        <v>0</v>
      </c>
      <c r="T24" s="28">
        <f t="shared" si="2"/>
        <v>3</v>
      </c>
    </row>
    <row r="25" spans="1:20" ht="22.15" customHeight="1" x14ac:dyDescent="0.15">
      <c r="A25" s="243"/>
      <c r="B25" s="245"/>
      <c r="C25" s="88"/>
      <c r="D25" s="90" t="s">
        <v>74</v>
      </c>
      <c r="E25" s="91" t="s">
        <v>48</v>
      </c>
      <c r="F25" s="21"/>
      <c r="G25" s="20"/>
      <c r="H25" s="20"/>
      <c r="I25" s="20">
        <v>3</v>
      </c>
      <c r="J25" s="20">
        <v>0</v>
      </c>
      <c r="K25" s="22">
        <v>3</v>
      </c>
      <c r="L25" s="13"/>
      <c r="M25" s="10"/>
      <c r="N25" s="10"/>
      <c r="O25" s="10"/>
      <c r="P25" s="102"/>
      <c r="Q25" s="103"/>
      <c r="R25" s="52">
        <f t="shared" si="2"/>
        <v>3</v>
      </c>
      <c r="S25" s="27">
        <f t="shared" si="2"/>
        <v>0</v>
      </c>
      <c r="T25" s="28">
        <f t="shared" si="2"/>
        <v>3</v>
      </c>
    </row>
    <row r="26" spans="1:20" ht="22.15" customHeight="1" x14ac:dyDescent="0.15">
      <c r="A26" s="243"/>
      <c r="B26" s="245"/>
      <c r="C26" s="88"/>
      <c r="D26" s="92" t="s">
        <v>75</v>
      </c>
      <c r="E26" s="91" t="s">
        <v>48</v>
      </c>
      <c r="F26" s="21"/>
      <c r="G26" s="20"/>
      <c r="H26" s="20"/>
      <c r="I26" s="20">
        <v>3</v>
      </c>
      <c r="J26" s="20">
        <v>0</v>
      </c>
      <c r="K26" s="22">
        <v>3</v>
      </c>
      <c r="L26" s="13"/>
      <c r="M26" s="10"/>
      <c r="N26" s="10"/>
      <c r="O26" s="10"/>
      <c r="P26" s="102"/>
      <c r="Q26" s="103"/>
      <c r="R26" s="52">
        <f t="shared" si="2"/>
        <v>3</v>
      </c>
      <c r="S26" s="27">
        <f t="shared" si="2"/>
        <v>0</v>
      </c>
      <c r="T26" s="28">
        <f t="shared" si="2"/>
        <v>3</v>
      </c>
    </row>
    <row r="27" spans="1:20" ht="22.15" customHeight="1" x14ac:dyDescent="0.15">
      <c r="A27" s="243"/>
      <c r="B27" s="245"/>
      <c r="C27" s="143"/>
      <c r="D27" s="144" t="s">
        <v>68</v>
      </c>
      <c r="E27" s="91" t="s">
        <v>58</v>
      </c>
      <c r="F27" s="21"/>
      <c r="G27" s="20"/>
      <c r="H27" s="20"/>
      <c r="I27" s="142">
        <v>2</v>
      </c>
      <c r="J27" s="20">
        <v>0</v>
      </c>
      <c r="K27" s="22">
        <v>2</v>
      </c>
      <c r="L27" s="13"/>
      <c r="M27" s="10"/>
      <c r="N27" s="10"/>
      <c r="O27" s="10"/>
      <c r="P27" s="102"/>
      <c r="Q27" s="103"/>
      <c r="R27" s="52">
        <f t="shared" si="2"/>
        <v>2</v>
      </c>
      <c r="S27" s="27">
        <f t="shared" si="2"/>
        <v>0</v>
      </c>
      <c r="T27" s="28">
        <f t="shared" si="2"/>
        <v>2</v>
      </c>
    </row>
    <row r="28" spans="1:20" ht="22.15" customHeight="1" x14ac:dyDescent="0.15">
      <c r="A28" s="243"/>
      <c r="B28" s="245"/>
      <c r="C28" s="145"/>
      <c r="D28" s="92" t="s">
        <v>112</v>
      </c>
      <c r="E28" s="101" t="s">
        <v>49</v>
      </c>
      <c r="F28" s="116"/>
      <c r="G28" s="45"/>
      <c r="H28" s="45"/>
      <c r="I28" s="117"/>
      <c r="J28" s="45"/>
      <c r="K28" s="118"/>
      <c r="L28" s="117">
        <v>3</v>
      </c>
      <c r="M28" s="45">
        <v>0</v>
      </c>
      <c r="N28" s="45">
        <v>3</v>
      </c>
      <c r="O28" s="45"/>
      <c r="P28" s="45"/>
      <c r="Q28" s="119"/>
      <c r="R28" s="52">
        <f t="shared" si="2"/>
        <v>3</v>
      </c>
      <c r="S28" s="27">
        <f t="shared" si="2"/>
        <v>0</v>
      </c>
      <c r="T28" s="28">
        <f t="shared" si="2"/>
        <v>3</v>
      </c>
    </row>
    <row r="29" spans="1:20" ht="22.15" customHeight="1" x14ac:dyDescent="0.15">
      <c r="A29" s="243"/>
      <c r="B29" s="245"/>
      <c r="C29" s="88"/>
      <c r="D29" s="124" t="s">
        <v>69</v>
      </c>
      <c r="E29" s="123" t="s">
        <v>49</v>
      </c>
      <c r="F29" s="116"/>
      <c r="G29" s="45"/>
      <c r="H29" s="45"/>
      <c r="I29" s="117"/>
      <c r="J29" s="45"/>
      <c r="K29" s="118"/>
      <c r="L29" s="117">
        <v>2</v>
      </c>
      <c r="M29" s="45">
        <v>0</v>
      </c>
      <c r="N29" s="45">
        <v>2</v>
      </c>
      <c r="O29" s="45"/>
      <c r="P29" s="45"/>
      <c r="Q29" s="119"/>
      <c r="R29" s="52">
        <f t="shared" ref="R29:T30" si="4">SUM(F29,I29,L29,O29)</f>
        <v>2</v>
      </c>
      <c r="S29" s="27">
        <f t="shared" si="4"/>
        <v>0</v>
      </c>
      <c r="T29" s="28">
        <f t="shared" si="4"/>
        <v>2</v>
      </c>
    </row>
    <row r="30" spans="1:20" ht="22.15" customHeight="1" x14ac:dyDescent="0.15">
      <c r="A30" s="243"/>
      <c r="B30" s="245"/>
      <c r="C30" s="30"/>
      <c r="D30" s="89" t="s">
        <v>83</v>
      </c>
      <c r="E30" s="123" t="s">
        <v>47</v>
      </c>
      <c r="F30" s="109"/>
      <c r="G30" s="110"/>
      <c r="H30" s="111"/>
      <c r="I30" s="112"/>
      <c r="J30" s="110"/>
      <c r="K30" s="113"/>
      <c r="L30" s="132">
        <v>3</v>
      </c>
      <c r="M30" s="121">
        <v>1</v>
      </c>
      <c r="N30" s="121">
        <v>2</v>
      </c>
      <c r="O30" s="111"/>
      <c r="P30" s="111"/>
      <c r="Q30" s="115"/>
      <c r="R30" s="52">
        <f t="shared" si="4"/>
        <v>3</v>
      </c>
      <c r="S30" s="27">
        <f t="shared" si="4"/>
        <v>1</v>
      </c>
      <c r="T30" s="28">
        <f t="shared" si="4"/>
        <v>2</v>
      </c>
    </row>
    <row r="31" spans="1:20" ht="22.15" customHeight="1" x14ac:dyDescent="0.15">
      <c r="A31" s="243"/>
      <c r="B31" s="245"/>
      <c r="C31" s="88"/>
      <c r="D31" s="156" t="s">
        <v>79</v>
      </c>
      <c r="E31" s="91" t="s">
        <v>47</v>
      </c>
      <c r="F31" s="109"/>
      <c r="G31" s="110"/>
      <c r="H31" s="111"/>
      <c r="I31" s="112"/>
      <c r="J31" s="110"/>
      <c r="K31" s="113"/>
      <c r="L31" s="142">
        <v>3</v>
      </c>
      <c r="M31" s="20">
        <v>0</v>
      </c>
      <c r="N31" s="20">
        <v>3</v>
      </c>
      <c r="O31" s="131"/>
      <c r="P31" s="131"/>
      <c r="Q31" s="50"/>
      <c r="R31" s="52">
        <f t="shared" si="2"/>
        <v>3</v>
      </c>
      <c r="S31" s="27">
        <f t="shared" si="2"/>
        <v>0</v>
      </c>
      <c r="T31" s="28">
        <f t="shared" si="2"/>
        <v>3</v>
      </c>
    </row>
    <row r="32" spans="1:20" ht="22.15" customHeight="1" x14ac:dyDescent="0.15">
      <c r="A32" s="243"/>
      <c r="B32" s="245"/>
      <c r="C32" s="88"/>
      <c r="D32" s="90" t="s">
        <v>80</v>
      </c>
      <c r="E32" s="91" t="s">
        <v>54</v>
      </c>
      <c r="F32" s="109"/>
      <c r="G32" s="110"/>
      <c r="H32" s="111"/>
      <c r="I32" s="112"/>
      <c r="J32" s="110"/>
      <c r="K32" s="113"/>
      <c r="L32" s="130">
        <v>3</v>
      </c>
      <c r="M32" s="131">
        <v>0</v>
      </c>
      <c r="N32" s="131">
        <v>3</v>
      </c>
      <c r="O32" s="131"/>
      <c r="P32" s="131"/>
      <c r="Q32" s="50"/>
      <c r="R32" s="52">
        <f t="shared" si="2"/>
        <v>3</v>
      </c>
      <c r="S32" s="27">
        <f t="shared" si="2"/>
        <v>0</v>
      </c>
      <c r="T32" s="28">
        <f t="shared" si="2"/>
        <v>3</v>
      </c>
    </row>
    <row r="33" spans="1:20" ht="22.15" customHeight="1" x14ac:dyDescent="0.15">
      <c r="A33" s="243"/>
      <c r="B33" s="245"/>
      <c r="C33" s="30"/>
      <c r="D33" s="93" t="s">
        <v>81</v>
      </c>
      <c r="E33" s="123" t="s">
        <v>49</v>
      </c>
      <c r="F33" s="106"/>
      <c r="G33" s="107"/>
      <c r="H33" s="107"/>
      <c r="I33" s="107"/>
      <c r="J33" s="107"/>
      <c r="K33" s="108"/>
      <c r="L33" s="130">
        <v>3</v>
      </c>
      <c r="M33" s="131">
        <v>0</v>
      </c>
      <c r="N33" s="131">
        <v>3</v>
      </c>
      <c r="O33" s="111"/>
      <c r="P33" s="111"/>
      <c r="Q33" s="115"/>
      <c r="R33" s="52">
        <f t="shared" si="2"/>
        <v>3</v>
      </c>
      <c r="S33" s="27">
        <f t="shared" si="2"/>
        <v>0</v>
      </c>
      <c r="T33" s="28">
        <f t="shared" si="2"/>
        <v>3</v>
      </c>
    </row>
    <row r="34" spans="1:20" ht="22.15" customHeight="1" x14ac:dyDescent="0.15">
      <c r="A34" s="243"/>
      <c r="B34" s="245"/>
      <c r="C34" s="30"/>
      <c r="D34" s="94" t="s">
        <v>84</v>
      </c>
      <c r="E34" s="125" t="s">
        <v>57</v>
      </c>
      <c r="F34" s="109"/>
      <c r="G34" s="110"/>
      <c r="H34" s="111"/>
      <c r="I34" s="112"/>
      <c r="J34" s="110"/>
      <c r="K34" s="113"/>
      <c r="L34" s="112">
        <v>3</v>
      </c>
      <c r="M34" s="111">
        <v>0</v>
      </c>
      <c r="N34" s="111">
        <v>3</v>
      </c>
      <c r="O34" s="111"/>
      <c r="P34" s="111"/>
      <c r="Q34" s="115"/>
      <c r="R34" s="52">
        <f>SUM(F34,I34,L34,O34)</f>
        <v>3</v>
      </c>
      <c r="S34" s="27">
        <f>SUM(G34,J34,M34,P34)</f>
        <v>0</v>
      </c>
      <c r="T34" s="28">
        <f>SUM(H34,K34,N34,Q34)</f>
        <v>3</v>
      </c>
    </row>
    <row r="35" spans="1:20" ht="22.15" customHeight="1" x14ac:dyDescent="0.15">
      <c r="A35" s="243"/>
      <c r="B35" s="245"/>
      <c r="C35" s="30"/>
      <c r="D35" s="94" t="s">
        <v>77</v>
      </c>
      <c r="E35" s="123" t="s">
        <v>51</v>
      </c>
      <c r="F35" s="116"/>
      <c r="G35" s="45"/>
      <c r="H35" s="45"/>
      <c r="I35" s="117"/>
      <c r="J35" s="45"/>
      <c r="K35" s="118"/>
      <c r="L35" s="117"/>
      <c r="M35" s="45"/>
      <c r="N35" s="45"/>
      <c r="O35" s="45">
        <v>3</v>
      </c>
      <c r="P35" s="45">
        <v>0</v>
      </c>
      <c r="Q35" s="119">
        <v>3</v>
      </c>
      <c r="R35" s="52">
        <f t="shared" ref="R35:R36" si="5">SUM(F35,I35,L35,O35)</f>
        <v>3</v>
      </c>
      <c r="S35" s="27">
        <f t="shared" ref="S35:S36" si="6">SUM(G35,J35,M35,P35)</f>
        <v>0</v>
      </c>
      <c r="T35" s="28">
        <f t="shared" ref="T35:T36" si="7">SUM(H35,K35,N35,Q35)</f>
        <v>3</v>
      </c>
    </row>
    <row r="36" spans="1:20" ht="22.15" customHeight="1" x14ac:dyDescent="0.15">
      <c r="A36" s="243"/>
      <c r="B36" s="245"/>
      <c r="C36" s="30"/>
      <c r="D36" s="99" t="s">
        <v>96</v>
      </c>
      <c r="E36" s="100" t="s">
        <v>53</v>
      </c>
      <c r="F36" s="109"/>
      <c r="G36" s="110"/>
      <c r="H36" s="111"/>
      <c r="I36" s="114"/>
      <c r="J36" s="110"/>
      <c r="K36" s="113"/>
      <c r="L36" s="117"/>
      <c r="M36" s="45"/>
      <c r="N36" s="45"/>
      <c r="O36" s="45">
        <v>3</v>
      </c>
      <c r="P36" s="45">
        <v>0</v>
      </c>
      <c r="Q36" s="119">
        <v>3</v>
      </c>
      <c r="R36" s="52">
        <f t="shared" si="5"/>
        <v>3</v>
      </c>
      <c r="S36" s="27">
        <f t="shared" si="6"/>
        <v>0</v>
      </c>
      <c r="T36" s="28">
        <f t="shared" si="7"/>
        <v>3</v>
      </c>
    </row>
    <row r="37" spans="1:20" ht="22.15" customHeight="1" x14ac:dyDescent="0.15">
      <c r="A37" s="243"/>
      <c r="B37" s="245"/>
      <c r="C37" s="30"/>
      <c r="D37" s="93" t="s">
        <v>82</v>
      </c>
      <c r="E37" s="123" t="s">
        <v>55</v>
      </c>
      <c r="F37" s="109"/>
      <c r="G37" s="110"/>
      <c r="H37" s="111"/>
      <c r="I37" s="112"/>
      <c r="J37" s="110"/>
      <c r="K37" s="113"/>
      <c r="L37" s="112"/>
      <c r="M37" s="111"/>
      <c r="N37" s="111"/>
      <c r="O37" s="111">
        <v>3</v>
      </c>
      <c r="P37" s="111">
        <v>0</v>
      </c>
      <c r="Q37" s="115">
        <v>3</v>
      </c>
      <c r="R37" s="52">
        <f t="shared" ref="R37:T40" si="8">SUM(F37,I37,L37,O37)</f>
        <v>3</v>
      </c>
      <c r="S37" s="27">
        <f t="shared" si="8"/>
        <v>0</v>
      </c>
      <c r="T37" s="28">
        <f t="shared" si="8"/>
        <v>3</v>
      </c>
    </row>
    <row r="38" spans="1:20" ht="22.15" customHeight="1" x14ac:dyDescent="0.15">
      <c r="A38" s="243"/>
      <c r="B38" s="245"/>
      <c r="C38" s="30"/>
      <c r="D38" s="92" t="s">
        <v>85</v>
      </c>
      <c r="E38" s="91" t="s">
        <v>56</v>
      </c>
      <c r="F38" s="109"/>
      <c r="G38" s="110"/>
      <c r="H38" s="111"/>
      <c r="I38" s="112"/>
      <c r="J38" s="110"/>
      <c r="K38" s="113"/>
      <c r="L38" s="112"/>
      <c r="M38" s="111"/>
      <c r="N38" s="111"/>
      <c r="O38" s="111">
        <v>3</v>
      </c>
      <c r="P38" s="111">
        <v>0</v>
      </c>
      <c r="Q38" s="115">
        <v>3</v>
      </c>
      <c r="R38" s="52">
        <f t="shared" si="8"/>
        <v>3</v>
      </c>
      <c r="S38" s="27">
        <f t="shared" si="8"/>
        <v>0</v>
      </c>
      <c r="T38" s="28">
        <f t="shared" si="8"/>
        <v>3</v>
      </c>
    </row>
    <row r="39" spans="1:20" ht="22.15" customHeight="1" x14ac:dyDescent="0.15">
      <c r="A39" s="243"/>
      <c r="B39" s="245"/>
      <c r="C39" s="198"/>
      <c r="D39" s="199" t="s">
        <v>121</v>
      </c>
      <c r="E39" s="200" t="s">
        <v>50</v>
      </c>
      <c r="F39" s="201"/>
      <c r="G39" s="202"/>
      <c r="H39" s="202"/>
      <c r="I39" s="202"/>
      <c r="J39" s="202"/>
      <c r="K39" s="203"/>
      <c r="L39" s="204"/>
      <c r="M39" s="205"/>
      <c r="N39" s="205"/>
      <c r="O39" s="206">
        <v>3</v>
      </c>
      <c r="P39" s="206">
        <v>0</v>
      </c>
      <c r="Q39" s="207">
        <v>3</v>
      </c>
      <c r="R39" s="208">
        <f t="shared" si="8"/>
        <v>3</v>
      </c>
      <c r="S39" s="209">
        <f t="shared" si="8"/>
        <v>0</v>
      </c>
      <c r="T39" s="210">
        <f t="shared" si="8"/>
        <v>3</v>
      </c>
    </row>
    <row r="40" spans="1:20" ht="22.15" customHeight="1" x14ac:dyDescent="0.15">
      <c r="A40" s="243"/>
      <c r="B40" s="245"/>
      <c r="C40" s="30"/>
      <c r="D40" s="92" t="s">
        <v>86</v>
      </c>
      <c r="E40" s="123" t="s">
        <v>51</v>
      </c>
      <c r="F40" s="120"/>
      <c r="G40" s="111"/>
      <c r="H40" s="111"/>
      <c r="I40" s="114"/>
      <c r="J40" s="121"/>
      <c r="K40" s="122"/>
      <c r="L40" s="117"/>
      <c r="M40" s="45"/>
      <c r="N40" s="45"/>
      <c r="O40" s="45">
        <v>3</v>
      </c>
      <c r="P40" s="45">
        <v>0</v>
      </c>
      <c r="Q40" s="119">
        <v>3</v>
      </c>
      <c r="R40" s="52">
        <f t="shared" si="8"/>
        <v>3</v>
      </c>
      <c r="S40" s="27">
        <f t="shared" si="8"/>
        <v>0</v>
      </c>
      <c r="T40" s="28">
        <f t="shared" si="8"/>
        <v>3</v>
      </c>
    </row>
    <row r="41" spans="1:20" ht="22.15" customHeight="1" x14ac:dyDescent="0.15">
      <c r="A41" s="244"/>
      <c r="B41" s="80" t="s">
        <v>28</v>
      </c>
      <c r="C41" s="19"/>
      <c r="D41" s="19"/>
      <c r="E41" s="66"/>
      <c r="F41" s="81">
        <f t="shared" ref="F41:K41" si="9">SUM(F13:F40)</f>
        <v>16</v>
      </c>
      <c r="G41" s="80">
        <f t="shared" si="9"/>
        <v>4</v>
      </c>
      <c r="H41" s="80">
        <f t="shared" si="9"/>
        <v>12</v>
      </c>
      <c r="I41" s="80">
        <f t="shared" si="9"/>
        <v>17</v>
      </c>
      <c r="J41" s="80">
        <f t="shared" si="9"/>
        <v>2</v>
      </c>
      <c r="K41" s="82">
        <f t="shared" si="9"/>
        <v>15</v>
      </c>
      <c r="L41" s="134">
        <f>SUM(L16:L40)</f>
        <v>20</v>
      </c>
      <c r="M41" s="135">
        <f>SUM(M16:M40)</f>
        <v>1</v>
      </c>
      <c r="N41" s="135">
        <f>SUM(N16:N40)</f>
        <v>19</v>
      </c>
      <c r="O41" s="83">
        <f>SUM(O13:O40)</f>
        <v>18</v>
      </c>
      <c r="P41" s="80">
        <f>SUM(P13:P40)</f>
        <v>0</v>
      </c>
      <c r="Q41" s="84">
        <f>SUM(Q13:Q40)</f>
        <v>18</v>
      </c>
      <c r="R41" s="136">
        <f>SUM(F41+I41+L41+O41)</f>
        <v>71</v>
      </c>
      <c r="S41" s="137">
        <f t="shared" ref="S41:T42" si="10">SUM(G41+J41+M41+P41)</f>
        <v>7</v>
      </c>
      <c r="T41" s="138">
        <f t="shared" si="10"/>
        <v>64</v>
      </c>
    </row>
    <row r="42" spans="1:20" ht="22.15" customHeight="1" thickBot="1" x14ac:dyDescent="0.2">
      <c r="A42" s="233" t="s">
        <v>10</v>
      </c>
      <c r="B42" s="234"/>
      <c r="C42" s="234"/>
      <c r="D42" s="234"/>
      <c r="E42" s="235"/>
      <c r="F42" s="127">
        <f t="shared" ref="F42:Q42" si="11">SUM(F12+F41)</f>
        <v>20</v>
      </c>
      <c r="G42" s="128">
        <f t="shared" si="11"/>
        <v>8</v>
      </c>
      <c r="H42" s="128">
        <f t="shared" si="11"/>
        <v>12</v>
      </c>
      <c r="I42" s="128">
        <f t="shared" si="11"/>
        <v>20</v>
      </c>
      <c r="J42" s="128">
        <f t="shared" si="11"/>
        <v>4</v>
      </c>
      <c r="K42" s="129">
        <f t="shared" si="11"/>
        <v>16</v>
      </c>
      <c r="L42" s="127">
        <f t="shared" si="11"/>
        <v>21</v>
      </c>
      <c r="M42" s="128">
        <f t="shared" si="11"/>
        <v>2</v>
      </c>
      <c r="N42" s="128">
        <f t="shared" si="11"/>
        <v>19</v>
      </c>
      <c r="O42" s="133">
        <f t="shared" si="11"/>
        <v>19</v>
      </c>
      <c r="P42" s="128">
        <f t="shared" si="11"/>
        <v>1</v>
      </c>
      <c r="Q42" s="129">
        <f t="shared" si="11"/>
        <v>18</v>
      </c>
      <c r="R42" s="139">
        <f>SUM(F42+I42+L42+O42)</f>
        <v>80</v>
      </c>
      <c r="S42" s="140">
        <f t="shared" si="10"/>
        <v>15</v>
      </c>
      <c r="T42" s="141">
        <f t="shared" si="10"/>
        <v>65</v>
      </c>
    </row>
  </sheetData>
  <mergeCells count="21">
    <mergeCell ref="A42:E42"/>
    <mergeCell ref="A5:A12"/>
    <mergeCell ref="B5:B9"/>
    <mergeCell ref="B10:B11"/>
    <mergeCell ref="A13:A41"/>
    <mergeCell ref="B13:B14"/>
    <mergeCell ref="B15:B40"/>
    <mergeCell ref="A1:E1"/>
    <mergeCell ref="F1:N1"/>
    <mergeCell ref="O1:T1"/>
    <mergeCell ref="A2:B4"/>
    <mergeCell ref="C2:C4"/>
    <mergeCell ref="D2:D4"/>
    <mergeCell ref="E2:E4"/>
    <mergeCell ref="F2:K2"/>
    <mergeCell ref="L2:Q2"/>
    <mergeCell ref="R2:T3"/>
    <mergeCell ref="F3:H3"/>
    <mergeCell ref="I3:K3"/>
    <mergeCell ref="L3:N3"/>
    <mergeCell ref="O3:Q3"/>
  </mergeCells>
  <phoneticPr fontId="6" type="noConversion"/>
  <printOptions horizontalCentered="1"/>
  <pageMargins left="0.39370078740157483" right="0.39370078740157483" top="1.4566929133858268" bottom="0.74803149606299213" header="0.59055118110236227" footer="0.31496062992125984"/>
  <pageSetup paperSize="9" scale="69" orientation="portrait" r:id="rId1"/>
  <headerFooter>
    <oddHeader>&amp;C&amp;"맑은 고딕,굵게"&amp;20 2020~2021학년도 교육과정구성표(2년제)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2"/>
  <sheetViews>
    <sheetView topLeftCell="A13" zoomScale="75" zoomScaleNormal="75" zoomScaleSheetLayoutView="70" workbookViewId="0">
      <selection activeCell="W32" sqref="W32:X32"/>
    </sheetView>
  </sheetViews>
  <sheetFormatPr defaultColWidth="8.88671875" defaultRowHeight="17.100000000000001" customHeight="1" x14ac:dyDescent="0.15"/>
  <cols>
    <col min="1" max="2" width="4.21875" style="1" bestFit="1" customWidth="1"/>
    <col min="3" max="3" width="5.6640625" style="1" bestFit="1" customWidth="1"/>
    <col min="4" max="4" width="16.6640625" style="1" bestFit="1" customWidth="1"/>
    <col min="5" max="5" width="13.21875" style="69" bestFit="1" customWidth="1"/>
    <col min="6" max="20" width="4.21875" style="1" bestFit="1" customWidth="1"/>
    <col min="21" max="16384" width="8.88671875" style="1"/>
  </cols>
  <sheetData>
    <row r="1" spans="1:23" s="2" customFormat="1" ht="22.15" customHeight="1" thickBot="1" x14ac:dyDescent="0.2">
      <c r="A1" s="211" t="s">
        <v>65</v>
      </c>
      <c r="B1" s="211"/>
      <c r="C1" s="211"/>
      <c r="D1" s="211"/>
      <c r="E1" s="211"/>
      <c r="F1" s="212" t="s">
        <v>66</v>
      </c>
      <c r="G1" s="212"/>
      <c r="H1" s="212"/>
      <c r="I1" s="212"/>
      <c r="J1" s="212"/>
      <c r="K1" s="212"/>
      <c r="L1" s="212"/>
      <c r="M1" s="212"/>
      <c r="N1" s="212"/>
      <c r="O1" s="213" t="s">
        <v>43</v>
      </c>
      <c r="P1" s="213"/>
      <c r="Q1" s="213"/>
      <c r="R1" s="213"/>
      <c r="S1" s="213"/>
      <c r="T1" s="213"/>
    </row>
    <row r="2" spans="1:23" ht="16.149999999999999" customHeight="1" x14ac:dyDescent="0.15">
      <c r="A2" s="214" t="s">
        <v>0</v>
      </c>
      <c r="B2" s="215"/>
      <c r="C2" s="215" t="s">
        <v>11</v>
      </c>
      <c r="D2" s="218" t="s">
        <v>103</v>
      </c>
      <c r="E2" s="257" t="s">
        <v>31</v>
      </c>
      <c r="F2" s="214" t="s">
        <v>1</v>
      </c>
      <c r="G2" s="215"/>
      <c r="H2" s="215"/>
      <c r="I2" s="215"/>
      <c r="J2" s="215"/>
      <c r="K2" s="249"/>
      <c r="L2" s="250" t="s">
        <v>2</v>
      </c>
      <c r="M2" s="251"/>
      <c r="N2" s="215"/>
      <c r="O2" s="215"/>
      <c r="P2" s="215"/>
      <c r="Q2" s="252"/>
      <c r="R2" s="214" t="s">
        <v>3</v>
      </c>
      <c r="S2" s="215"/>
      <c r="T2" s="249"/>
    </row>
    <row r="3" spans="1:23" ht="16.149999999999999" customHeight="1" x14ac:dyDescent="0.15">
      <c r="A3" s="216"/>
      <c r="B3" s="217"/>
      <c r="C3" s="217"/>
      <c r="D3" s="219"/>
      <c r="E3" s="258"/>
      <c r="F3" s="216" t="s">
        <v>4</v>
      </c>
      <c r="G3" s="217"/>
      <c r="H3" s="217"/>
      <c r="I3" s="217" t="s">
        <v>5</v>
      </c>
      <c r="J3" s="217"/>
      <c r="K3" s="253"/>
      <c r="L3" s="254" t="s">
        <v>4</v>
      </c>
      <c r="M3" s="255"/>
      <c r="N3" s="217"/>
      <c r="O3" s="217" t="s">
        <v>5</v>
      </c>
      <c r="P3" s="217"/>
      <c r="Q3" s="256"/>
      <c r="R3" s="216"/>
      <c r="S3" s="217"/>
      <c r="T3" s="253"/>
    </row>
    <row r="4" spans="1:23" ht="16.149999999999999" customHeight="1" x14ac:dyDescent="0.15">
      <c r="A4" s="216"/>
      <c r="B4" s="217"/>
      <c r="C4" s="217"/>
      <c r="D4" s="219"/>
      <c r="E4" s="259"/>
      <c r="F4" s="43" t="s">
        <v>6</v>
      </c>
      <c r="G4" s="40" t="s">
        <v>7</v>
      </c>
      <c r="H4" s="40" t="s">
        <v>8</v>
      </c>
      <c r="I4" s="40" t="s">
        <v>6</v>
      </c>
      <c r="J4" s="40" t="s">
        <v>7</v>
      </c>
      <c r="K4" s="42" t="s">
        <v>8</v>
      </c>
      <c r="L4" s="37" t="s">
        <v>6</v>
      </c>
      <c r="M4" s="9" t="s">
        <v>7</v>
      </c>
      <c r="N4" s="9" t="s">
        <v>8</v>
      </c>
      <c r="O4" s="9" t="s">
        <v>6</v>
      </c>
      <c r="P4" s="9" t="s">
        <v>7</v>
      </c>
      <c r="Q4" s="48" t="s">
        <v>8</v>
      </c>
      <c r="R4" s="43" t="s">
        <v>6</v>
      </c>
      <c r="S4" s="40" t="s">
        <v>7</v>
      </c>
      <c r="T4" s="42" t="s">
        <v>8</v>
      </c>
    </row>
    <row r="5" spans="1:23" ht="22.15" customHeight="1" x14ac:dyDescent="0.15">
      <c r="A5" s="236" t="s">
        <v>27</v>
      </c>
      <c r="B5" s="239" t="s">
        <v>42</v>
      </c>
      <c r="C5" s="45"/>
      <c r="D5" s="161" t="s">
        <v>99</v>
      </c>
      <c r="E5" s="162" t="s">
        <v>40</v>
      </c>
      <c r="F5" s="165">
        <v>1</v>
      </c>
      <c r="G5" s="166">
        <v>1</v>
      </c>
      <c r="H5" s="166">
        <v>0</v>
      </c>
      <c r="I5" s="166"/>
      <c r="J5" s="166"/>
      <c r="K5" s="167"/>
      <c r="L5" s="168"/>
      <c r="M5" s="166"/>
      <c r="N5" s="166"/>
      <c r="O5" s="169"/>
      <c r="P5" s="170"/>
      <c r="Q5" s="171"/>
      <c r="R5" s="172">
        <f>SUM(F5,I5,L5,O5)</f>
        <v>1</v>
      </c>
      <c r="S5" s="170">
        <f>SUM(G5,J5,M5,P5)</f>
        <v>1</v>
      </c>
      <c r="T5" s="173">
        <f>SUM(H5,K5,N5,Q5)</f>
        <v>0</v>
      </c>
    </row>
    <row r="6" spans="1:23" ht="22.15" customHeight="1" x14ac:dyDescent="0.15">
      <c r="A6" s="236"/>
      <c r="B6" s="240"/>
      <c r="C6" s="64"/>
      <c r="D6" s="163" t="s">
        <v>107</v>
      </c>
      <c r="E6" s="164" t="s">
        <v>44</v>
      </c>
      <c r="F6" s="165">
        <v>1</v>
      </c>
      <c r="G6" s="166">
        <v>1</v>
      </c>
      <c r="H6" s="166">
        <v>0</v>
      </c>
      <c r="I6" s="166"/>
      <c r="J6" s="166"/>
      <c r="K6" s="167"/>
      <c r="L6" s="168"/>
      <c r="M6" s="166"/>
      <c r="N6" s="166"/>
      <c r="O6" s="169"/>
      <c r="P6" s="170"/>
      <c r="Q6" s="171"/>
      <c r="R6" s="172">
        <f t="shared" ref="R6:R9" si="0">SUM(F6,I6,L6,O6)</f>
        <v>1</v>
      </c>
      <c r="S6" s="170">
        <f t="shared" ref="S6:S9" si="1">SUM(G6,J6,M6,P6)</f>
        <v>1</v>
      </c>
      <c r="T6" s="173">
        <f t="shared" ref="T6:T9" si="2">SUM(H6,K6,N6,Q6)</f>
        <v>0</v>
      </c>
    </row>
    <row r="7" spans="1:23" ht="22.15" customHeight="1" x14ac:dyDescent="0.15">
      <c r="A7" s="236"/>
      <c r="B7" s="240"/>
      <c r="C7" s="64"/>
      <c r="D7" s="163" t="s">
        <v>101</v>
      </c>
      <c r="E7" s="164" t="s">
        <v>44</v>
      </c>
      <c r="F7" s="165"/>
      <c r="G7" s="166"/>
      <c r="H7" s="166"/>
      <c r="I7" s="166">
        <v>1</v>
      </c>
      <c r="J7" s="166">
        <v>1</v>
      </c>
      <c r="K7" s="167">
        <v>0</v>
      </c>
      <c r="L7" s="168"/>
      <c r="M7" s="166"/>
      <c r="N7" s="166"/>
      <c r="O7" s="169"/>
      <c r="P7" s="170"/>
      <c r="Q7" s="171"/>
      <c r="R7" s="172">
        <f t="shared" si="0"/>
        <v>1</v>
      </c>
      <c r="S7" s="170">
        <f t="shared" si="1"/>
        <v>1</v>
      </c>
      <c r="T7" s="173">
        <f t="shared" si="2"/>
        <v>0</v>
      </c>
    </row>
    <row r="8" spans="1:23" ht="22.15" customHeight="1" x14ac:dyDescent="0.15">
      <c r="A8" s="236"/>
      <c r="B8" s="240"/>
      <c r="C8" s="64"/>
      <c r="D8" s="163" t="s">
        <v>102</v>
      </c>
      <c r="E8" s="164" t="s">
        <v>44</v>
      </c>
      <c r="F8" s="165"/>
      <c r="G8" s="166"/>
      <c r="H8" s="166"/>
      <c r="I8" s="166"/>
      <c r="J8" s="166"/>
      <c r="K8" s="167"/>
      <c r="L8" s="168">
        <v>1</v>
      </c>
      <c r="M8" s="166">
        <v>1</v>
      </c>
      <c r="N8" s="166">
        <v>0</v>
      </c>
      <c r="O8" s="169"/>
      <c r="P8" s="170"/>
      <c r="Q8" s="171"/>
      <c r="R8" s="172">
        <f t="shared" si="0"/>
        <v>1</v>
      </c>
      <c r="S8" s="170">
        <f t="shared" si="1"/>
        <v>1</v>
      </c>
      <c r="T8" s="173">
        <f t="shared" si="2"/>
        <v>0</v>
      </c>
    </row>
    <row r="9" spans="1:23" ht="22.15" customHeight="1" x14ac:dyDescent="0.15">
      <c r="A9" s="236"/>
      <c r="B9" s="241"/>
      <c r="C9" s="64"/>
      <c r="D9" s="163" t="s">
        <v>104</v>
      </c>
      <c r="E9" s="164" t="s">
        <v>44</v>
      </c>
      <c r="F9" s="165"/>
      <c r="G9" s="166"/>
      <c r="H9" s="166"/>
      <c r="I9" s="166"/>
      <c r="J9" s="166"/>
      <c r="K9" s="167"/>
      <c r="L9" s="168"/>
      <c r="M9" s="166"/>
      <c r="N9" s="166"/>
      <c r="O9" s="174">
        <v>1</v>
      </c>
      <c r="P9" s="166">
        <v>1</v>
      </c>
      <c r="Q9" s="175">
        <v>0</v>
      </c>
      <c r="R9" s="172">
        <f t="shared" si="0"/>
        <v>1</v>
      </c>
      <c r="S9" s="170">
        <f t="shared" si="1"/>
        <v>1</v>
      </c>
      <c r="T9" s="173">
        <f t="shared" si="2"/>
        <v>0</v>
      </c>
    </row>
    <row r="10" spans="1:23" ht="22.15" customHeight="1" thickBot="1" x14ac:dyDescent="0.2">
      <c r="A10" s="236"/>
      <c r="B10" s="242" t="s">
        <v>41</v>
      </c>
      <c r="C10" s="47"/>
      <c r="D10" s="176" t="s">
        <v>94</v>
      </c>
      <c r="E10" s="164" t="s">
        <v>46</v>
      </c>
      <c r="F10" s="165"/>
      <c r="G10" s="166"/>
      <c r="H10" s="166"/>
      <c r="I10" s="166">
        <v>2</v>
      </c>
      <c r="J10" s="166">
        <v>1</v>
      </c>
      <c r="K10" s="167">
        <v>1</v>
      </c>
      <c r="L10" s="168"/>
      <c r="M10" s="166"/>
      <c r="N10" s="166"/>
      <c r="O10" s="166"/>
      <c r="P10" s="166"/>
      <c r="Q10" s="177"/>
      <c r="R10" s="172">
        <f t="shared" ref="R10:R11" si="3">SUM(F10,I10,L10,O10)</f>
        <v>2</v>
      </c>
      <c r="S10" s="170">
        <f t="shared" ref="S10:S11" si="4">SUM(G10,J10,M10,P10)</f>
        <v>1</v>
      </c>
      <c r="T10" s="173">
        <f t="shared" ref="T10:T11" si="5">SUM(H10,K10,N10,Q10)</f>
        <v>1</v>
      </c>
    </row>
    <row r="11" spans="1:23" ht="22.15" customHeight="1" x14ac:dyDescent="0.15">
      <c r="A11" s="237"/>
      <c r="B11" s="242"/>
      <c r="C11" s="70"/>
      <c r="D11" s="178" t="s">
        <v>35</v>
      </c>
      <c r="E11" s="179" t="s">
        <v>38</v>
      </c>
      <c r="F11" s="180">
        <v>2</v>
      </c>
      <c r="G11" s="181">
        <v>2</v>
      </c>
      <c r="H11" s="181">
        <v>0</v>
      </c>
      <c r="I11" s="181"/>
      <c r="J11" s="181"/>
      <c r="K11" s="182"/>
      <c r="L11" s="183"/>
      <c r="M11" s="181"/>
      <c r="N11" s="181"/>
      <c r="O11" s="181"/>
      <c r="P11" s="181"/>
      <c r="Q11" s="184"/>
      <c r="R11" s="172">
        <f t="shared" si="3"/>
        <v>2</v>
      </c>
      <c r="S11" s="170">
        <f t="shared" si="4"/>
        <v>2</v>
      </c>
      <c r="T11" s="173">
        <f t="shared" si="5"/>
        <v>0</v>
      </c>
    </row>
    <row r="12" spans="1:23" ht="22.15" customHeight="1" thickBot="1" x14ac:dyDescent="0.2">
      <c r="A12" s="238"/>
      <c r="B12" s="61" t="s">
        <v>34</v>
      </c>
      <c r="C12" s="63"/>
      <c r="D12" s="63"/>
      <c r="E12" s="65"/>
      <c r="F12" s="60">
        <f t="shared" ref="F12:T12" si="6">SUM(F5:F11)</f>
        <v>4</v>
      </c>
      <c r="G12" s="61">
        <f t="shared" si="6"/>
        <v>4</v>
      </c>
      <c r="H12" s="61">
        <f t="shared" si="6"/>
        <v>0</v>
      </c>
      <c r="I12" s="61">
        <f t="shared" si="6"/>
        <v>3</v>
      </c>
      <c r="J12" s="61">
        <f t="shared" si="6"/>
        <v>2</v>
      </c>
      <c r="K12" s="17">
        <f t="shared" si="6"/>
        <v>1</v>
      </c>
      <c r="L12" s="16">
        <f t="shared" si="6"/>
        <v>1</v>
      </c>
      <c r="M12" s="61">
        <f t="shared" si="6"/>
        <v>1</v>
      </c>
      <c r="N12" s="61">
        <f t="shared" si="6"/>
        <v>0</v>
      </c>
      <c r="O12" s="61">
        <f t="shared" si="6"/>
        <v>1</v>
      </c>
      <c r="P12" s="61">
        <f t="shared" si="6"/>
        <v>1</v>
      </c>
      <c r="Q12" s="62">
        <f t="shared" si="6"/>
        <v>0</v>
      </c>
      <c r="R12" s="60">
        <f t="shared" si="6"/>
        <v>9</v>
      </c>
      <c r="S12" s="61">
        <f t="shared" si="6"/>
        <v>8</v>
      </c>
      <c r="T12" s="17">
        <f t="shared" si="6"/>
        <v>1</v>
      </c>
    </row>
    <row r="13" spans="1:23" ht="22.15" customHeight="1" x14ac:dyDescent="0.15">
      <c r="A13" s="243"/>
      <c r="B13" s="247" t="s">
        <v>24</v>
      </c>
      <c r="C13" s="71"/>
      <c r="D13" s="158" t="s">
        <v>98</v>
      </c>
      <c r="E13" s="157" t="s">
        <v>45</v>
      </c>
      <c r="F13" s="33"/>
      <c r="G13" s="34"/>
      <c r="H13" s="35"/>
      <c r="I13" s="35">
        <v>1</v>
      </c>
      <c r="J13" s="34">
        <v>1</v>
      </c>
      <c r="K13" s="39">
        <v>0</v>
      </c>
      <c r="L13" s="38"/>
      <c r="M13" s="34"/>
      <c r="N13" s="34"/>
      <c r="O13" s="35"/>
      <c r="P13" s="35"/>
      <c r="Q13" s="51"/>
      <c r="R13" s="52">
        <f t="shared" ref="R13:R14" si="7">SUM(F13,I13,L13,O13)</f>
        <v>1</v>
      </c>
      <c r="S13" s="27">
        <f t="shared" ref="S13:S14" si="8">SUM(G13,J13,M13,P13)</f>
        <v>1</v>
      </c>
      <c r="T13" s="28">
        <f t="shared" ref="T13:T14" si="9">SUM(H13,K13,N13,Q13)</f>
        <v>0</v>
      </c>
    </row>
    <row r="14" spans="1:23" ht="22.15" customHeight="1" x14ac:dyDescent="0.15">
      <c r="A14" s="243"/>
      <c r="B14" s="245"/>
      <c r="C14" s="71"/>
      <c r="D14" s="146"/>
      <c r="E14" s="148"/>
      <c r="F14" s="33"/>
      <c r="G14" s="34"/>
      <c r="H14" s="35"/>
      <c r="I14" s="35"/>
      <c r="J14" s="34"/>
      <c r="K14" s="39"/>
      <c r="L14" s="38"/>
      <c r="M14" s="34"/>
      <c r="N14" s="34"/>
      <c r="O14" s="35"/>
      <c r="P14" s="35"/>
      <c r="Q14" s="51"/>
      <c r="R14" s="52">
        <f t="shared" si="7"/>
        <v>0</v>
      </c>
      <c r="S14" s="27">
        <f t="shared" si="8"/>
        <v>0</v>
      </c>
      <c r="T14" s="28">
        <f t="shared" si="9"/>
        <v>0</v>
      </c>
    </row>
    <row r="15" spans="1:23" ht="22.15" customHeight="1" x14ac:dyDescent="0.15">
      <c r="A15" s="243"/>
      <c r="B15" s="245"/>
      <c r="C15" s="12"/>
      <c r="D15" s="18" t="s">
        <v>78</v>
      </c>
      <c r="E15" s="149" t="s">
        <v>32</v>
      </c>
      <c r="F15" s="25"/>
      <c r="G15" s="23"/>
      <c r="H15" s="20"/>
      <c r="I15" s="20"/>
      <c r="J15" s="23"/>
      <c r="K15" s="29"/>
      <c r="L15" s="24">
        <v>3</v>
      </c>
      <c r="M15" s="23">
        <v>0</v>
      </c>
      <c r="N15" s="23">
        <v>0</v>
      </c>
      <c r="O15" s="20"/>
      <c r="P15" s="20"/>
      <c r="Q15" s="50"/>
      <c r="R15" s="52">
        <f t="shared" ref="R15:R40" si="10">SUM(F15,I15,L15,O15)</f>
        <v>3</v>
      </c>
      <c r="S15" s="27">
        <f t="shared" ref="S15:S40" si="11">SUM(G15,J15,M15,P15)</f>
        <v>0</v>
      </c>
      <c r="T15" s="28">
        <f t="shared" ref="T15:T40" si="12">SUM(H15,K15,N15,Q15)</f>
        <v>0</v>
      </c>
    </row>
    <row r="16" spans="1:23" ht="22.15" customHeight="1" x14ac:dyDescent="0.15">
      <c r="A16" s="243"/>
      <c r="B16" s="245"/>
      <c r="C16" s="12"/>
      <c r="D16" s="126" t="s">
        <v>108</v>
      </c>
      <c r="E16" s="150" t="s">
        <v>54</v>
      </c>
      <c r="F16" s="25">
        <v>2</v>
      </c>
      <c r="G16" s="23">
        <v>1</v>
      </c>
      <c r="H16" s="20">
        <v>1</v>
      </c>
      <c r="I16" s="20"/>
      <c r="J16" s="23"/>
      <c r="K16" s="29"/>
      <c r="L16" s="24"/>
      <c r="M16" s="23"/>
      <c r="N16" s="23"/>
      <c r="O16" s="20"/>
      <c r="P16" s="20"/>
      <c r="Q16" s="50"/>
      <c r="R16" s="52">
        <f t="shared" si="10"/>
        <v>2</v>
      </c>
      <c r="S16" s="27">
        <f t="shared" si="11"/>
        <v>1</v>
      </c>
      <c r="T16" s="28">
        <f t="shared" si="12"/>
        <v>1</v>
      </c>
      <c r="W16" s="160"/>
    </row>
    <row r="17" spans="1:20" ht="22.15" customHeight="1" x14ac:dyDescent="0.15">
      <c r="A17" s="243"/>
      <c r="B17" s="245"/>
      <c r="C17" s="88"/>
      <c r="D17" s="94" t="s">
        <v>70</v>
      </c>
      <c r="E17" s="151" t="s">
        <v>47</v>
      </c>
      <c r="F17" s="109">
        <v>2</v>
      </c>
      <c r="G17" s="110">
        <v>1</v>
      </c>
      <c r="H17" s="111">
        <v>1</v>
      </c>
      <c r="I17" s="112"/>
      <c r="J17" s="110"/>
      <c r="K17" s="113"/>
      <c r="L17" s="114"/>
      <c r="M17" s="110"/>
      <c r="N17" s="110"/>
      <c r="O17" s="111"/>
      <c r="P17" s="111"/>
      <c r="Q17" s="115"/>
      <c r="R17" s="52">
        <f>SUM(F17,I17,L17,O17)</f>
        <v>2</v>
      </c>
      <c r="S17" s="27">
        <f>SUM(G17,J17,M17,P17)</f>
        <v>1</v>
      </c>
      <c r="T17" s="28">
        <f>SUM(H17,K17,N17,Q17)</f>
        <v>1</v>
      </c>
    </row>
    <row r="18" spans="1:20" ht="22.15" customHeight="1" x14ac:dyDescent="0.15">
      <c r="A18" s="243"/>
      <c r="B18" s="245"/>
      <c r="C18" s="88"/>
      <c r="D18" s="97" t="s">
        <v>109</v>
      </c>
      <c r="E18" s="151" t="s">
        <v>49</v>
      </c>
      <c r="F18" s="116">
        <v>2</v>
      </c>
      <c r="G18" s="45">
        <v>0</v>
      </c>
      <c r="H18" s="45">
        <v>2</v>
      </c>
      <c r="I18" s="112"/>
      <c r="J18" s="110"/>
      <c r="K18" s="113"/>
      <c r="L18" s="114"/>
      <c r="M18" s="110"/>
      <c r="N18" s="110"/>
      <c r="O18" s="111"/>
      <c r="P18" s="111"/>
      <c r="Q18" s="115"/>
      <c r="R18" s="52">
        <f t="shared" si="10"/>
        <v>2</v>
      </c>
      <c r="S18" s="27">
        <f t="shared" si="11"/>
        <v>0</v>
      </c>
      <c r="T18" s="28">
        <f t="shared" si="12"/>
        <v>2</v>
      </c>
    </row>
    <row r="19" spans="1:20" ht="22.15" customHeight="1" x14ac:dyDescent="0.15">
      <c r="A19" s="243"/>
      <c r="B19" s="245"/>
      <c r="C19" s="12"/>
      <c r="D19" s="96" t="s">
        <v>72</v>
      </c>
      <c r="E19" s="150" t="s">
        <v>48</v>
      </c>
      <c r="F19" s="11">
        <v>4</v>
      </c>
      <c r="G19" s="10">
        <v>0</v>
      </c>
      <c r="H19" s="10">
        <v>4</v>
      </c>
      <c r="I19" s="10"/>
      <c r="J19" s="10"/>
      <c r="K19" s="14"/>
      <c r="L19" s="13"/>
      <c r="M19" s="10"/>
      <c r="N19" s="10"/>
      <c r="O19" s="10"/>
      <c r="P19" s="102"/>
      <c r="Q19" s="103"/>
      <c r="R19" s="52">
        <f t="shared" si="10"/>
        <v>4</v>
      </c>
      <c r="S19" s="27">
        <f t="shared" si="11"/>
        <v>0</v>
      </c>
      <c r="T19" s="28">
        <f t="shared" si="12"/>
        <v>4</v>
      </c>
    </row>
    <row r="20" spans="1:20" ht="22.15" customHeight="1" x14ac:dyDescent="0.15">
      <c r="A20" s="243"/>
      <c r="B20" s="245"/>
      <c r="C20" s="72"/>
      <c r="D20" s="90" t="s">
        <v>110</v>
      </c>
      <c r="E20" s="150" t="s">
        <v>48</v>
      </c>
      <c r="F20" s="21">
        <v>3</v>
      </c>
      <c r="G20" s="20">
        <v>0</v>
      </c>
      <c r="H20" s="20">
        <v>3</v>
      </c>
      <c r="I20" s="20"/>
      <c r="J20" s="20"/>
      <c r="K20" s="22"/>
      <c r="L20" s="24"/>
      <c r="M20" s="23"/>
      <c r="N20" s="23"/>
      <c r="O20" s="23"/>
      <c r="P20" s="104"/>
      <c r="Q20" s="105"/>
      <c r="R20" s="52">
        <f t="shared" si="10"/>
        <v>3</v>
      </c>
      <c r="S20" s="27">
        <f t="shared" si="11"/>
        <v>0</v>
      </c>
      <c r="T20" s="28">
        <f t="shared" si="12"/>
        <v>3</v>
      </c>
    </row>
    <row r="21" spans="1:20" ht="22.15" customHeight="1" x14ac:dyDescent="0.15">
      <c r="A21" s="243"/>
      <c r="B21" s="245"/>
      <c r="C21" s="88"/>
      <c r="D21" s="159" t="s">
        <v>111</v>
      </c>
      <c r="E21" s="151" t="s">
        <v>47</v>
      </c>
      <c r="F21" s="109">
        <v>3</v>
      </c>
      <c r="G21" s="110">
        <v>2</v>
      </c>
      <c r="H21" s="111">
        <v>1</v>
      </c>
      <c r="I21" s="112"/>
      <c r="J21" s="110"/>
      <c r="K21" s="113"/>
      <c r="L21" s="114"/>
      <c r="M21" s="110"/>
      <c r="N21" s="110"/>
      <c r="O21" s="111"/>
      <c r="P21" s="111"/>
      <c r="Q21" s="115"/>
      <c r="R21" s="52">
        <f t="shared" ref="R21:R22" si="13">SUM(F21,I21,L21,O21)</f>
        <v>3</v>
      </c>
      <c r="S21" s="27">
        <f t="shared" ref="S21:S22" si="14">SUM(G21,J21,M21,P21)</f>
        <v>2</v>
      </c>
      <c r="T21" s="28">
        <f t="shared" ref="T21:T22" si="15">SUM(H21,K21,N21,Q21)</f>
        <v>1</v>
      </c>
    </row>
    <row r="22" spans="1:20" ht="22.15" customHeight="1" x14ac:dyDescent="0.15">
      <c r="A22" s="243"/>
      <c r="B22" s="245"/>
      <c r="C22" s="88"/>
      <c r="D22" s="94" t="s">
        <v>71</v>
      </c>
      <c r="E22" s="151" t="s">
        <v>47</v>
      </c>
      <c r="F22" s="109"/>
      <c r="G22" s="110"/>
      <c r="H22" s="111"/>
      <c r="I22" s="112">
        <v>2</v>
      </c>
      <c r="J22" s="110">
        <v>1</v>
      </c>
      <c r="K22" s="113">
        <v>1</v>
      </c>
      <c r="L22" s="114"/>
      <c r="M22" s="110"/>
      <c r="N22" s="110"/>
      <c r="O22" s="111"/>
      <c r="P22" s="111"/>
      <c r="Q22" s="115"/>
      <c r="R22" s="52">
        <f t="shared" si="13"/>
        <v>2</v>
      </c>
      <c r="S22" s="27">
        <f t="shared" si="14"/>
        <v>1</v>
      </c>
      <c r="T22" s="28">
        <f t="shared" si="15"/>
        <v>1</v>
      </c>
    </row>
    <row r="23" spans="1:20" ht="22.15" customHeight="1" x14ac:dyDescent="0.15">
      <c r="A23" s="243"/>
      <c r="B23" s="245"/>
      <c r="C23" s="72"/>
      <c r="D23" s="156" t="s">
        <v>76</v>
      </c>
      <c r="E23" s="150" t="s">
        <v>48</v>
      </c>
      <c r="F23" s="21"/>
      <c r="G23" s="20"/>
      <c r="H23" s="20"/>
      <c r="I23" s="20">
        <v>3</v>
      </c>
      <c r="J23" s="23">
        <v>0</v>
      </c>
      <c r="K23" s="29">
        <v>3</v>
      </c>
      <c r="L23" s="13"/>
      <c r="M23" s="10"/>
      <c r="N23" s="10"/>
      <c r="O23" s="10"/>
      <c r="P23" s="102"/>
      <c r="Q23" s="103"/>
      <c r="R23" s="52">
        <f t="shared" si="10"/>
        <v>3</v>
      </c>
      <c r="S23" s="27">
        <f t="shared" si="11"/>
        <v>0</v>
      </c>
      <c r="T23" s="28">
        <f t="shared" si="12"/>
        <v>3</v>
      </c>
    </row>
    <row r="24" spans="1:20" ht="22.15" customHeight="1" x14ac:dyDescent="0.15">
      <c r="A24" s="243"/>
      <c r="B24" s="245"/>
      <c r="C24" s="72"/>
      <c r="D24" s="92" t="s">
        <v>73</v>
      </c>
      <c r="E24" s="150" t="s">
        <v>48</v>
      </c>
      <c r="F24" s="21"/>
      <c r="G24" s="20"/>
      <c r="H24" s="20"/>
      <c r="I24" s="20">
        <v>3</v>
      </c>
      <c r="J24" s="20">
        <v>0</v>
      </c>
      <c r="K24" s="22">
        <v>3</v>
      </c>
      <c r="L24" s="13"/>
      <c r="M24" s="10"/>
      <c r="N24" s="10"/>
      <c r="O24" s="10"/>
      <c r="P24" s="102"/>
      <c r="Q24" s="103"/>
      <c r="R24" s="52">
        <f t="shared" si="10"/>
        <v>3</v>
      </c>
      <c r="S24" s="27">
        <f t="shared" si="11"/>
        <v>0</v>
      </c>
      <c r="T24" s="28">
        <f t="shared" si="12"/>
        <v>3</v>
      </c>
    </row>
    <row r="25" spans="1:20" ht="22.15" customHeight="1" x14ac:dyDescent="0.15">
      <c r="A25" s="243"/>
      <c r="B25" s="245"/>
      <c r="C25" s="72"/>
      <c r="D25" s="90" t="s">
        <v>74</v>
      </c>
      <c r="E25" s="150" t="s">
        <v>48</v>
      </c>
      <c r="F25" s="21"/>
      <c r="G25" s="20"/>
      <c r="H25" s="20"/>
      <c r="I25" s="20">
        <v>3</v>
      </c>
      <c r="J25" s="20">
        <v>0</v>
      </c>
      <c r="K25" s="22">
        <v>3</v>
      </c>
      <c r="L25" s="13"/>
      <c r="M25" s="10"/>
      <c r="N25" s="10"/>
      <c r="O25" s="10"/>
      <c r="P25" s="102"/>
      <c r="Q25" s="103"/>
      <c r="R25" s="52">
        <f t="shared" si="10"/>
        <v>3</v>
      </c>
      <c r="S25" s="27">
        <f t="shared" si="11"/>
        <v>0</v>
      </c>
      <c r="T25" s="28">
        <f t="shared" si="12"/>
        <v>3</v>
      </c>
    </row>
    <row r="26" spans="1:20" ht="22.15" customHeight="1" x14ac:dyDescent="0.15">
      <c r="A26" s="243"/>
      <c r="B26" s="245"/>
      <c r="C26" s="72"/>
      <c r="D26" s="92" t="s">
        <v>75</v>
      </c>
      <c r="E26" s="150" t="s">
        <v>48</v>
      </c>
      <c r="F26" s="21"/>
      <c r="G26" s="20"/>
      <c r="H26" s="20"/>
      <c r="I26" s="20">
        <v>3</v>
      </c>
      <c r="J26" s="20">
        <v>0</v>
      </c>
      <c r="K26" s="22">
        <v>3</v>
      </c>
      <c r="L26" s="13"/>
      <c r="M26" s="10"/>
      <c r="N26" s="10"/>
      <c r="O26" s="10"/>
      <c r="P26" s="102"/>
      <c r="Q26" s="103"/>
      <c r="R26" s="52">
        <f t="shared" si="10"/>
        <v>3</v>
      </c>
      <c r="S26" s="27">
        <f t="shared" si="11"/>
        <v>0</v>
      </c>
      <c r="T26" s="28">
        <f t="shared" si="12"/>
        <v>3</v>
      </c>
    </row>
    <row r="27" spans="1:20" ht="22.15" customHeight="1" x14ac:dyDescent="0.15">
      <c r="A27" s="243"/>
      <c r="B27" s="245"/>
      <c r="C27" s="143"/>
      <c r="D27" s="144" t="s">
        <v>68</v>
      </c>
      <c r="E27" s="150" t="s">
        <v>59</v>
      </c>
      <c r="F27" s="21"/>
      <c r="G27" s="20"/>
      <c r="H27" s="20"/>
      <c r="I27" s="142">
        <v>2</v>
      </c>
      <c r="J27" s="20">
        <v>0</v>
      </c>
      <c r="K27" s="22">
        <v>2</v>
      </c>
      <c r="L27" s="13"/>
      <c r="M27" s="10"/>
      <c r="N27" s="10"/>
      <c r="O27" s="10"/>
      <c r="P27" s="102"/>
      <c r="Q27" s="103"/>
      <c r="R27" s="52">
        <f t="shared" si="10"/>
        <v>2</v>
      </c>
      <c r="S27" s="27">
        <f t="shared" si="11"/>
        <v>0</v>
      </c>
      <c r="T27" s="28">
        <f t="shared" si="12"/>
        <v>2</v>
      </c>
    </row>
    <row r="28" spans="1:20" ht="22.15" customHeight="1" x14ac:dyDescent="0.15">
      <c r="A28" s="243"/>
      <c r="B28" s="245"/>
      <c r="C28" s="145"/>
      <c r="D28" s="97" t="s">
        <v>112</v>
      </c>
      <c r="E28" s="152" t="s">
        <v>49</v>
      </c>
      <c r="F28" s="116"/>
      <c r="G28" s="45"/>
      <c r="H28" s="45"/>
      <c r="I28" s="117"/>
      <c r="J28" s="45"/>
      <c r="K28" s="118"/>
      <c r="L28" s="132">
        <v>3</v>
      </c>
      <c r="M28" s="121">
        <v>0</v>
      </c>
      <c r="N28" s="121">
        <v>3</v>
      </c>
      <c r="O28" s="111"/>
      <c r="P28" s="111"/>
      <c r="Q28" s="115"/>
      <c r="R28" s="52">
        <f t="shared" si="10"/>
        <v>3</v>
      </c>
      <c r="S28" s="27">
        <f t="shared" si="11"/>
        <v>0</v>
      </c>
      <c r="T28" s="28">
        <f t="shared" si="12"/>
        <v>3</v>
      </c>
    </row>
    <row r="29" spans="1:20" ht="22.15" customHeight="1" x14ac:dyDescent="0.15">
      <c r="A29" s="243"/>
      <c r="B29" s="245"/>
      <c r="C29" s="88"/>
      <c r="D29" s="98" t="s">
        <v>113</v>
      </c>
      <c r="E29" s="150" t="s">
        <v>57</v>
      </c>
      <c r="F29" s="116"/>
      <c r="G29" s="45"/>
      <c r="H29" s="45"/>
      <c r="I29" s="117"/>
      <c r="J29" s="45"/>
      <c r="K29" s="118"/>
      <c r="L29" s="117">
        <v>3</v>
      </c>
      <c r="M29" s="45">
        <v>0</v>
      </c>
      <c r="N29" s="45">
        <v>3</v>
      </c>
      <c r="O29" s="45"/>
      <c r="P29" s="45"/>
      <c r="Q29" s="119"/>
      <c r="R29" s="52">
        <f t="shared" ref="R29:R30" si="16">SUM(F29,I29,L29,O29)</f>
        <v>3</v>
      </c>
      <c r="S29" s="27">
        <f t="shared" ref="S29:S30" si="17">SUM(G29,J29,M29,P29)</f>
        <v>0</v>
      </c>
      <c r="T29" s="28">
        <f t="shared" ref="T29:T30" si="18">SUM(H29,K29,N29,Q29)</f>
        <v>3</v>
      </c>
    </row>
    <row r="30" spans="1:20" ht="22.15" customHeight="1" x14ac:dyDescent="0.15">
      <c r="A30" s="243"/>
      <c r="B30" s="245"/>
      <c r="C30" s="88"/>
      <c r="D30" s="98" t="s">
        <v>87</v>
      </c>
      <c r="E30" s="150" t="s">
        <v>57</v>
      </c>
      <c r="F30" s="116"/>
      <c r="G30" s="45"/>
      <c r="H30" s="45"/>
      <c r="I30" s="117"/>
      <c r="J30" s="45"/>
      <c r="K30" s="118"/>
      <c r="L30" s="117">
        <v>3</v>
      </c>
      <c r="M30" s="45">
        <v>0</v>
      </c>
      <c r="N30" s="45">
        <v>3</v>
      </c>
      <c r="O30" s="45"/>
      <c r="P30" s="45"/>
      <c r="Q30" s="119"/>
      <c r="R30" s="52">
        <f t="shared" si="16"/>
        <v>3</v>
      </c>
      <c r="S30" s="27">
        <f t="shared" si="17"/>
        <v>0</v>
      </c>
      <c r="T30" s="28">
        <f t="shared" si="18"/>
        <v>3</v>
      </c>
    </row>
    <row r="31" spans="1:20" ht="22.15" customHeight="1" x14ac:dyDescent="0.15">
      <c r="A31" s="243"/>
      <c r="B31" s="245"/>
      <c r="C31" s="72"/>
      <c r="D31" s="93" t="s">
        <v>114</v>
      </c>
      <c r="E31" s="151" t="s">
        <v>50</v>
      </c>
      <c r="F31" s="106"/>
      <c r="G31" s="107"/>
      <c r="H31" s="107"/>
      <c r="I31" s="107"/>
      <c r="J31" s="107"/>
      <c r="K31" s="108"/>
      <c r="L31" s="130">
        <v>3</v>
      </c>
      <c r="M31" s="131">
        <v>0</v>
      </c>
      <c r="N31" s="131">
        <v>3</v>
      </c>
      <c r="O31" s="131"/>
      <c r="P31" s="131"/>
      <c r="Q31" s="50"/>
      <c r="R31" s="52">
        <f t="shared" si="10"/>
        <v>3</v>
      </c>
      <c r="S31" s="27">
        <f t="shared" si="11"/>
        <v>0</v>
      </c>
      <c r="T31" s="28">
        <f t="shared" si="12"/>
        <v>3</v>
      </c>
    </row>
    <row r="32" spans="1:20" ht="22.15" customHeight="1" x14ac:dyDescent="0.15">
      <c r="A32" s="243"/>
      <c r="B32" s="245"/>
      <c r="C32" s="88"/>
      <c r="D32" s="98" t="s">
        <v>115</v>
      </c>
      <c r="E32" s="152" t="s">
        <v>51</v>
      </c>
      <c r="F32" s="116"/>
      <c r="G32" s="45"/>
      <c r="H32" s="45"/>
      <c r="I32" s="117"/>
      <c r="J32" s="45"/>
      <c r="K32" s="118"/>
      <c r="L32" s="132">
        <v>2</v>
      </c>
      <c r="M32" s="121">
        <v>1</v>
      </c>
      <c r="N32" s="121">
        <v>1</v>
      </c>
      <c r="O32" s="111"/>
      <c r="P32" s="111"/>
      <c r="Q32" s="115"/>
      <c r="R32" s="52">
        <f t="shared" ref="R32:R38" si="19">SUM(F32,I32,L32,O32)</f>
        <v>2</v>
      </c>
      <c r="S32" s="27">
        <f t="shared" ref="S32:S38" si="20">SUM(G32,J32,M32,P32)</f>
        <v>1</v>
      </c>
      <c r="T32" s="28">
        <f t="shared" ref="T32:T38" si="21">SUM(H32,K32,N32,Q32)</f>
        <v>1</v>
      </c>
    </row>
    <row r="33" spans="1:20" ht="22.15" customHeight="1" x14ac:dyDescent="0.15">
      <c r="A33" s="243"/>
      <c r="B33" s="245"/>
      <c r="C33" s="88"/>
      <c r="D33" s="98" t="s">
        <v>88</v>
      </c>
      <c r="E33" s="152" t="s">
        <v>61</v>
      </c>
      <c r="F33" s="116"/>
      <c r="G33" s="45"/>
      <c r="H33" s="45"/>
      <c r="I33" s="117"/>
      <c r="J33" s="45"/>
      <c r="K33" s="118"/>
      <c r="L33" s="117">
        <v>3</v>
      </c>
      <c r="M33" s="45">
        <v>0</v>
      </c>
      <c r="N33" s="45">
        <v>3</v>
      </c>
      <c r="O33" s="45"/>
      <c r="P33" s="45"/>
      <c r="Q33" s="119"/>
      <c r="R33" s="52">
        <f t="shared" si="19"/>
        <v>3</v>
      </c>
      <c r="S33" s="27">
        <f t="shared" si="20"/>
        <v>0</v>
      </c>
      <c r="T33" s="28">
        <f t="shared" si="21"/>
        <v>3</v>
      </c>
    </row>
    <row r="34" spans="1:20" ht="22.15" customHeight="1" x14ac:dyDescent="0.15">
      <c r="A34" s="243"/>
      <c r="B34" s="245"/>
      <c r="C34" s="88"/>
      <c r="D34" s="94" t="s">
        <v>89</v>
      </c>
      <c r="E34" s="152" t="s">
        <v>62</v>
      </c>
      <c r="F34" s="120"/>
      <c r="G34" s="111"/>
      <c r="H34" s="111"/>
      <c r="I34" s="114"/>
      <c r="J34" s="121"/>
      <c r="K34" s="122"/>
      <c r="L34" s="117">
        <v>3</v>
      </c>
      <c r="M34" s="45">
        <v>0</v>
      </c>
      <c r="N34" s="45">
        <v>3</v>
      </c>
      <c r="O34" s="45"/>
      <c r="P34" s="45"/>
      <c r="Q34" s="119"/>
      <c r="R34" s="52">
        <f t="shared" si="19"/>
        <v>3</v>
      </c>
      <c r="S34" s="27">
        <f t="shared" si="20"/>
        <v>0</v>
      </c>
      <c r="T34" s="28">
        <f t="shared" si="21"/>
        <v>3</v>
      </c>
    </row>
    <row r="35" spans="1:20" ht="22.15" customHeight="1" x14ac:dyDescent="0.15">
      <c r="A35" s="243"/>
      <c r="B35" s="245"/>
      <c r="C35" s="145"/>
      <c r="D35" s="94" t="s">
        <v>77</v>
      </c>
      <c r="E35" s="151" t="s">
        <v>52</v>
      </c>
      <c r="F35" s="109"/>
      <c r="G35" s="110"/>
      <c r="H35" s="111"/>
      <c r="I35" s="114"/>
      <c r="J35" s="110"/>
      <c r="K35" s="113"/>
      <c r="L35" s="117"/>
      <c r="M35" s="45"/>
      <c r="N35" s="45"/>
      <c r="O35" s="45">
        <v>3</v>
      </c>
      <c r="P35" s="45">
        <v>0</v>
      </c>
      <c r="Q35" s="119">
        <v>3</v>
      </c>
      <c r="R35" s="52">
        <f t="shared" si="19"/>
        <v>3</v>
      </c>
      <c r="S35" s="27">
        <f t="shared" si="20"/>
        <v>0</v>
      </c>
      <c r="T35" s="28">
        <f t="shared" si="21"/>
        <v>3</v>
      </c>
    </row>
    <row r="36" spans="1:20" ht="22.15" customHeight="1" x14ac:dyDescent="0.15">
      <c r="A36" s="243"/>
      <c r="B36" s="245"/>
      <c r="C36" s="145"/>
      <c r="D36" s="99" t="s">
        <v>95</v>
      </c>
      <c r="E36" s="153" t="s">
        <v>53</v>
      </c>
      <c r="F36" s="109"/>
      <c r="G36" s="110"/>
      <c r="H36" s="111"/>
      <c r="I36" s="111"/>
      <c r="J36" s="110"/>
      <c r="K36" s="113"/>
      <c r="L36" s="117"/>
      <c r="M36" s="45"/>
      <c r="N36" s="45"/>
      <c r="O36" s="45">
        <v>3</v>
      </c>
      <c r="P36" s="45">
        <v>0</v>
      </c>
      <c r="Q36" s="119">
        <v>3</v>
      </c>
      <c r="R36" s="52">
        <f t="shared" si="19"/>
        <v>3</v>
      </c>
      <c r="S36" s="27">
        <f t="shared" si="20"/>
        <v>0</v>
      </c>
      <c r="T36" s="28">
        <f t="shared" si="21"/>
        <v>3</v>
      </c>
    </row>
    <row r="37" spans="1:20" ht="22.15" customHeight="1" x14ac:dyDescent="0.15">
      <c r="A37" s="243"/>
      <c r="B37" s="245"/>
      <c r="C37" s="88"/>
      <c r="D37" s="98" t="s">
        <v>90</v>
      </c>
      <c r="E37" s="151" t="s">
        <v>60</v>
      </c>
      <c r="F37" s="116"/>
      <c r="G37" s="45"/>
      <c r="H37" s="45"/>
      <c r="I37" s="117"/>
      <c r="J37" s="45"/>
      <c r="K37" s="118"/>
      <c r="L37" s="117"/>
      <c r="M37" s="45"/>
      <c r="N37" s="45"/>
      <c r="O37" s="45">
        <v>3</v>
      </c>
      <c r="P37" s="45">
        <v>0</v>
      </c>
      <c r="Q37" s="119">
        <v>3</v>
      </c>
      <c r="R37" s="52">
        <f t="shared" si="19"/>
        <v>3</v>
      </c>
      <c r="S37" s="27">
        <f t="shared" si="20"/>
        <v>0</v>
      </c>
      <c r="T37" s="28">
        <f t="shared" si="21"/>
        <v>3</v>
      </c>
    </row>
    <row r="38" spans="1:20" ht="22.15" customHeight="1" x14ac:dyDescent="0.15">
      <c r="A38" s="243"/>
      <c r="B38" s="245"/>
      <c r="C38" s="88"/>
      <c r="D38" s="94" t="s">
        <v>91</v>
      </c>
      <c r="E38" s="151" t="s">
        <v>60</v>
      </c>
      <c r="F38" s="109"/>
      <c r="G38" s="110"/>
      <c r="H38" s="111"/>
      <c r="I38" s="112"/>
      <c r="J38" s="110"/>
      <c r="K38" s="113"/>
      <c r="L38" s="112"/>
      <c r="M38" s="111"/>
      <c r="N38" s="111"/>
      <c r="O38" s="111">
        <v>3</v>
      </c>
      <c r="P38" s="111">
        <v>0</v>
      </c>
      <c r="Q38" s="115">
        <v>3</v>
      </c>
      <c r="R38" s="52">
        <f t="shared" si="19"/>
        <v>3</v>
      </c>
      <c r="S38" s="27">
        <f t="shared" si="20"/>
        <v>0</v>
      </c>
      <c r="T38" s="28">
        <f t="shared" si="21"/>
        <v>3</v>
      </c>
    </row>
    <row r="39" spans="1:20" ht="22.15" customHeight="1" x14ac:dyDescent="0.15">
      <c r="A39" s="243"/>
      <c r="B39" s="245"/>
      <c r="C39" s="72"/>
      <c r="D39" s="93" t="s">
        <v>92</v>
      </c>
      <c r="E39" s="151" t="s">
        <v>50</v>
      </c>
      <c r="F39" s="106"/>
      <c r="G39" s="107"/>
      <c r="H39" s="107"/>
      <c r="I39" s="107"/>
      <c r="J39" s="107"/>
      <c r="K39" s="108"/>
      <c r="L39" s="130"/>
      <c r="M39" s="131"/>
      <c r="N39" s="131"/>
      <c r="O39" s="131">
        <v>3</v>
      </c>
      <c r="P39" s="131">
        <v>0</v>
      </c>
      <c r="Q39" s="50">
        <v>3</v>
      </c>
      <c r="R39" s="52">
        <f t="shared" si="10"/>
        <v>3</v>
      </c>
      <c r="S39" s="27">
        <f t="shared" si="11"/>
        <v>0</v>
      </c>
      <c r="T39" s="28">
        <f t="shared" si="12"/>
        <v>3</v>
      </c>
    </row>
    <row r="40" spans="1:20" ht="22.15" customHeight="1" x14ac:dyDescent="0.15">
      <c r="A40" s="243"/>
      <c r="B40" s="248"/>
      <c r="C40" s="30"/>
      <c r="D40" s="155" t="s">
        <v>93</v>
      </c>
      <c r="E40" s="152" t="s">
        <v>49</v>
      </c>
      <c r="F40" s="109"/>
      <c r="G40" s="110"/>
      <c r="H40" s="111"/>
      <c r="I40" s="114"/>
      <c r="J40" s="110"/>
      <c r="K40" s="113"/>
      <c r="L40" s="117"/>
      <c r="M40" s="45"/>
      <c r="N40" s="45"/>
      <c r="O40" s="111">
        <v>3</v>
      </c>
      <c r="P40" s="111">
        <v>0</v>
      </c>
      <c r="Q40" s="115">
        <v>3</v>
      </c>
      <c r="R40" s="52">
        <f t="shared" si="10"/>
        <v>3</v>
      </c>
      <c r="S40" s="27">
        <f t="shared" si="11"/>
        <v>0</v>
      </c>
      <c r="T40" s="28">
        <f t="shared" si="12"/>
        <v>3</v>
      </c>
    </row>
    <row r="41" spans="1:20" ht="16.899999999999999" customHeight="1" x14ac:dyDescent="0.15">
      <c r="A41" s="244"/>
      <c r="B41" s="9" t="s">
        <v>28</v>
      </c>
      <c r="C41" s="19"/>
      <c r="D41" s="147"/>
      <c r="E41" s="154"/>
      <c r="F41" s="54">
        <f t="shared" ref="F41:K41" si="22">SUM(F13:F40)</f>
        <v>16</v>
      </c>
      <c r="G41" s="53">
        <f t="shared" si="22"/>
        <v>4</v>
      </c>
      <c r="H41" s="53">
        <f t="shared" si="22"/>
        <v>12</v>
      </c>
      <c r="I41" s="53">
        <f t="shared" si="22"/>
        <v>17</v>
      </c>
      <c r="J41" s="53">
        <f t="shared" si="22"/>
        <v>2</v>
      </c>
      <c r="K41" s="55">
        <f t="shared" si="22"/>
        <v>15</v>
      </c>
      <c r="L41" s="37">
        <f>SUM(L16:L40)</f>
        <v>20</v>
      </c>
      <c r="M41" s="9">
        <f t="shared" ref="M41:T41" si="23">SUM(M13:M40)</f>
        <v>1</v>
      </c>
      <c r="N41" s="9">
        <f t="shared" si="23"/>
        <v>19</v>
      </c>
      <c r="O41" s="9">
        <f t="shared" si="23"/>
        <v>18</v>
      </c>
      <c r="P41" s="9">
        <f t="shared" si="23"/>
        <v>0</v>
      </c>
      <c r="Q41" s="48">
        <f t="shared" si="23"/>
        <v>18</v>
      </c>
      <c r="R41" s="43">
        <v>71</v>
      </c>
      <c r="S41" s="41">
        <f t="shared" si="23"/>
        <v>7</v>
      </c>
      <c r="T41" s="31">
        <f t="shared" si="23"/>
        <v>64</v>
      </c>
    </row>
    <row r="42" spans="1:20" ht="16.899999999999999" customHeight="1" thickBot="1" x14ac:dyDescent="0.2">
      <c r="A42" s="233" t="s">
        <v>10</v>
      </c>
      <c r="B42" s="234"/>
      <c r="C42" s="234"/>
      <c r="D42" s="234"/>
      <c r="E42" s="235"/>
      <c r="F42" s="56">
        <f t="shared" ref="F42:Q42" si="24">SUM(F12,,F41)</f>
        <v>20</v>
      </c>
      <c r="G42" s="57">
        <f t="shared" si="24"/>
        <v>8</v>
      </c>
      <c r="H42" s="57">
        <f t="shared" si="24"/>
        <v>12</v>
      </c>
      <c r="I42" s="57">
        <f t="shared" si="24"/>
        <v>20</v>
      </c>
      <c r="J42" s="57">
        <f t="shared" si="24"/>
        <v>4</v>
      </c>
      <c r="K42" s="17">
        <f t="shared" si="24"/>
        <v>16</v>
      </c>
      <c r="L42" s="16">
        <f t="shared" si="24"/>
        <v>21</v>
      </c>
      <c r="M42" s="15">
        <f t="shared" si="24"/>
        <v>2</v>
      </c>
      <c r="N42" s="15">
        <f t="shared" si="24"/>
        <v>19</v>
      </c>
      <c r="O42" s="15">
        <f t="shared" si="24"/>
        <v>19</v>
      </c>
      <c r="P42" s="15">
        <f t="shared" si="24"/>
        <v>1</v>
      </c>
      <c r="Q42" s="49">
        <f t="shared" si="24"/>
        <v>18</v>
      </c>
      <c r="R42" s="44">
        <f>SUM(F42+I42+L42+O42)</f>
        <v>80</v>
      </c>
      <c r="S42" s="16">
        <f>SUM(S12,,S41)</f>
        <v>15</v>
      </c>
      <c r="T42" s="32">
        <f>SUM(T12,,T41)</f>
        <v>65</v>
      </c>
    </row>
  </sheetData>
  <mergeCells count="20">
    <mergeCell ref="O1:T1"/>
    <mergeCell ref="C2:C4"/>
    <mergeCell ref="F2:K2"/>
    <mergeCell ref="L2:Q2"/>
    <mergeCell ref="R2:T3"/>
    <mergeCell ref="F3:H3"/>
    <mergeCell ref="I3:K3"/>
    <mergeCell ref="L3:N3"/>
    <mergeCell ref="O3:Q3"/>
    <mergeCell ref="A1:E1"/>
    <mergeCell ref="F1:N1"/>
    <mergeCell ref="E2:E4"/>
    <mergeCell ref="A5:A12"/>
    <mergeCell ref="A2:B4"/>
    <mergeCell ref="D2:D4"/>
    <mergeCell ref="A42:E42"/>
    <mergeCell ref="B10:B11"/>
    <mergeCell ref="B5:B9"/>
    <mergeCell ref="A13:A41"/>
    <mergeCell ref="B13:B40"/>
  </mergeCells>
  <phoneticPr fontId="6" type="noConversion"/>
  <printOptions horizontalCentered="1"/>
  <pageMargins left="0.39370078740157483" right="0.39370078740157483" top="1.4566929133858268" bottom="0.74803149606299213" header="0.59055118110236227" footer="0.31496062992125984"/>
  <pageSetup paperSize="9" scale="63" orientation="portrait" r:id="rId1"/>
  <headerFooter>
    <oddHeader>&amp;C&amp;"맑은 고딕,굵게"&amp;20 2020~2021학년도 교육과정구성표(2년제)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27"/>
  <sheetViews>
    <sheetView tabSelected="1" topLeftCell="A181" zoomScale="79" zoomScaleNormal="79" zoomScaleSheetLayoutView="100" workbookViewId="0">
      <selection activeCell="I116" sqref="I116:K116"/>
    </sheetView>
  </sheetViews>
  <sheetFormatPr defaultColWidth="8.88671875" defaultRowHeight="16.5" x14ac:dyDescent="0.15"/>
  <cols>
    <col min="1" max="4" width="4.21875" style="3" customWidth="1"/>
    <col min="5" max="5" width="6" style="3" customWidth="1"/>
    <col min="6" max="11" width="6.5546875" style="3" customWidth="1"/>
    <col min="12" max="12" width="22.88671875" style="3" customWidth="1"/>
    <col min="13" max="16384" width="8.88671875" style="3"/>
  </cols>
  <sheetData>
    <row r="1" spans="1:27" ht="17.25" thickBot="1" x14ac:dyDescent="0.2">
      <c r="A1" s="59" t="s">
        <v>122</v>
      </c>
      <c r="B1" s="5"/>
      <c r="C1" s="5"/>
      <c r="D1" s="5"/>
      <c r="E1" s="5"/>
      <c r="F1" s="5"/>
      <c r="G1" s="5"/>
      <c r="H1" s="316" t="s">
        <v>123</v>
      </c>
      <c r="I1" s="316"/>
      <c r="J1" s="316"/>
      <c r="K1" s="316"/>
      <c r="L1" s="58" t="s">
        <v>124</v>
      </c>
      <c r="N1" s="317"/>
      <c r="O1" s="317"/>
      <c r="P1" s="317"/>
      <c r="Q1" s="317"/>
      <c r="R1" s="317"/>
      <c r="S1" s="317"/>
      <c r="T1" s="4"/>
      <c r="U1" s="315"/>
      <c r="V1" s="315"/>
      <c r="W1" s="315"/>
      <c r="X1" s="315"/>
      <c r="Y1" s="315"/>
      <c r="Z1" s="315"/>
      <c r="AA1" s="315"/>
    </row>
    <row r="2" spans="1:27" ht="16.5" customHeight="1" x14ac:dyDescent="0.15">
      <c r="A2" s="322" t="s">
        <v>12</v>
      </c>
      <c r="B2" s="325" t="s">
        <v>13</v>
      </c>
      <c r="C2" s="328" t="s">
        <v>14</v>
      </c>
      <c r="D2" s="328" t="s">
        <v>15</v>
      </c>
      <c r="E2" s="328" t="s">
        <v>11</v>
      </c>
      <c r="F2" s="325" t="s">
        <v>39</v>
      </c>
      <c r="G2" s="325"/>
      <c r="H2" s="325"/>
      <c r="I2" s="325" t="s">
        <v>125</v>
      </c>
      <c r="J2" s="325"/>
      <c r="K2" s="331"/>
      <c r="L2" s="318" t="s">
        <v>126</v>
      </c>
    </row>
    <row r="3" spans="1:27" x14ac:dyDescent="0.15">
      <c r="A3" s="323"/>
      <c r="B3" s="326"/>
      <c r="C3" s="329"/>
      <c r="D3" s="329"/>
      <c r="E3" s="329"/>
      <c r="F3" s="326" t="s">
        <v>127</v>
      </c>
      <c r="G3" s="326"/>
      <c r="H3" s="326"/>
      <c r="I3" s="326" t="s">
        <v>30</v>
      </c>
      <c r="J3" s="326"/>
      <c r="K3" s="332"/>
      <c r="L3" s="319"/>
    </row>
    <row r="4" spans="1:27" x14ac:dyDescent="0.15">
      <c r="A4" s="323"/>
      <c r="B4" s="326"/>
      <c r="C4" s="329"/>
      <c r="D4" s="329"/>
      <c r="E4" s="329"/>
      <c r="F4" s="326" t="s">
        <v>6</v>
      </c>
      <c r="G4" s="326" t="s">
        <v>16</v>
      </c>
      <c r="H4" s="326"/>
      <c r="I4" s="326" t="s">
        <v>6</v>
      </c>
      <c r="J4" s="326" t="s">
        <v>16</v>
      </c>
      <c r="K4" s="332"/>
      <c r="L4" s="319"/>
    </row>
    <row r="5" spans="1:27" ht="17.25" thickBot="1" x14ac:dyDescent="0.2">
      <c r="A5" s="324"/>
      <c r="B5" s="327"/>
      <c r="C5" s="330"/>
      <c r="D5" s="330"/>
      <c r="E5" s="330"/>
      <c r="F5" s="327"/>
      <c r="G5" s="196" t="s">
        <v>7</v>
      </c>
      <c r="H5" s="196" t="s">
        <v>8</v>
      </c>
      <c r="I5" s="327"/>
      <c r="J5" s="196" t="s">
        <v>7</v>
      </c>
      <c r="K5" s="73" t="s">
        <v>8</v>
      </c>
      <c r="L5" s="320"/>
    </row>
    <row r="6" spans="1:27" ht="16.5" customHeight="1" x14ac:dyDescent="0.15">
      <c r="A6" s="333">
        <v>1</v>
      </c>
      <c r="B6" s="313">
        <v>1</v>
      </c>
      <c r="C6" s="312" t="s">
        <v>29</v>
      </c>
      <c r="D6" s="313" t="s">
        <v>17</v>
      </c>
      <c r="E6" s="313"/>
      <c r="F6" s="312" t="s">
        <v>128</v>
      </c>
      <c r="G6" s="313"/>
      <c r="H6" s="313"/>
      <c r="I6" s="312" t="s">
        <v>128</v>
      </c>
      <c r="J6" s="313"/>
      <c r="K6" s="314"/>
      <c r="L6" s="321"/>
    </row>
    <row r="7" spans="1:27" x14ac:dyDescent="0.15">
      <c r="A7" s="305"/>
      <c r="B7" s="284"/>
      <c r="C7" s="284"/>
      <c r="D7" s="284"/>
      <c r="E7" s="284"/>
      <c r="F7" s="191">
        <v>1</v>
      </c>
      <c r="G7" s="191">
        <v>1</v>
      </c>
      <c r="H7" s="191">
        <v>0</v>
      </c>
      <c r="I7" s="191">
        <v>1</v>
      </c>
      <c r="J7" s="191">
        <v>1</v>
      </c>
      <c r="K7" s="192">
        <v>0</v>
      </c>
      <c r="L7" s="298"/>
    </row>
    <row r="8" spans="1:27" x14ac:dyDescent="0.15">
      <c r="A8" s="305"/>
      <c r="B8" s="284"/>
      <c r="C8" s="284"/>
      <c r="D8" s="284" t="s">
        <v>18</v>
      </c>
      <c r="E8" s="284"/>
      <c r="F8" s="285"/>
      <c r="G8" s="285"/>
      <c r="H8" s="285"/>
      <c r="I8" s="285"/>
      <c r="J8" s="285"/>
      <c r="K8" s="286"/>
      <c r="L8" s="298"/>
    </row>
    <row r="9" spans="1:27" ht="17.25" thickBot="1" x14ac:dyDescent="0.2">
      <c r="A9" s="305"/>
      <c r="B9" s="284"/>
      <c r="C9" s="284"/>
      <c r="D9" s="284"/>
      <c r="E9" s="284"/>
      <c r="F9" s="194"/>
      <c r="G9" s="194"/>
      <c r="H9" s="194"/>
      <c r="I9" s="194"/>
      <c r="J9" s="194"/>
      <c r="K9" s="195"/>
      <c r="L9" s="299"/>
    </row>
    <row r="10" spans="1:27" x14ac:dyDescent="0.15">
      <c r="A10" s="305"/>
      <c r="B10" s="284"/>
      <c r="C10" s="312" t="s">
        <v>29</v>
      </c>
      <c r="D10" s="313" t="s">
        <v>17</v>
      </c>
      <c r="E10" s="313"/>
      <c r="F10" s="313"/>
      <c r="G10" s="313"/>
      <c r="H10" s="313"/>
      <c r="I10" s="313"/>
      <c r="J10" s="313"/>
      <c r="K10" s="314"/>
      <c r="L10" s="300" t="s">
        <v>130</v>
      </c>
    </row>
    <row r="11" spans="1:27" x14ac:dyDescent="0.15">
      <c r="A11" s="305"/>
      <c r="B11" s="284"/>
      <c r="C11" s="284"/>
      <c r="D11" s="284"/>
      <c r="E11" s="284"/>
      <c r="F11" s="191"/>
      <c r="G11" s="191"/>
      <c r="H11" s="191"/>
      <c r="I11" s="191"/>
      <c r="J11" s="191"/>
      <c r="K11" s="192"/>
      <c r="L11" s="298"/>
    </row>
    <row r="12" spans="1:27" x14ac:dyDescent="0.15">
      <c r="A12" s="305"/>
      <c r="B12" s="284"/>
      <c r="C12" s="284"/>
      <c r="D12" s="284" t="s">
        <v>131</v>
      </c>
      <c r="E12" s="284"/>
      <c r="F12" s="285" t="s">
        <v>132</v>
      </c>
      <c r="G12" s="285"/>
      <c r="H12" s="285"/>
      <c r="I12" s="285"/>
      <c r="J12" s="285"/>
      <c r="K12" s="286"/>
      <c r="L12" s="298"/>
    </row>
    <row r="13" spans="1:27" ht="17.25" thickBot="1" x14ac:dyDescent="0.2">
      <c r="A13" s="305"/>
      <c r="B13" s="284"/>
      <c r="C13" s="284"/>
      <c r="D13" s="284"/>
      <c r="E13" s="284"/>
      <c r="F13" s="194">
        <v>2</v>
      </c>
      <c r="G13" s="194">
        <v>1</v>
      </c>
      <c r="H13" s="194">
        <v>1</v>
      </c>
      <c r="I13" s="194"/>
      <c r="J13" s="194"/>
      <c r="K13" s="195"/>
      <c r="L13" s="299"/>
    </row>
    <row r="14" spans="1:27" x14ac:dyDescent="0.15">
      <c r="A14" s="305"/>
      <c r="B14" s="284"/>
      <c r="C14" s="312" t="s">
        <v>29</v>
      </c>
      <c r="D14" s="313" t="s">
        <v>17</v>
      </c>
      <c r="E14" s="313"/>
      <c r="F14" s="313"/>
      <c r="G14" s="313"/>
      <c r="H14" s="313"/>
      <c r="I14" s="312" t="s">
        <v>133</v>
      </c>
      <c r="J14" s="313"/>
      <c r="K14" s="314"/>
      <c r="L14" s="300" t="s">
        <v>134</v>
      </c>
    </row>
    <row r="15" spans="1:27" x14ac:dyDescent="0.15">
      <c r="A15" s="305"/>
      <c r="B15" s="284"/>
      <c r="C15" s="284"/>
      <c r="D15" s="284"/>
      <c r="E15" s="284"/>
      <c r="F15" s="191"/>
      <c r="G15" s="191"/>
      <c r="H15" s="191"/>
      <c r="I15" s="191">
        <v>1</v>
      </c>
      <c r="J15" s="191">
        <v>1</v>
      </c>
      <c r="K15" s="192">
        <v>0</v>
      </c>
      <c r="L15" s="298"/>
    </row>
    <row r="16" spans="1:27" x14ac:dyDescent="0.15">
      <c r="A16" s="305"/>
      <c r="B16" s="284"/>
      <c r="C16" s="284"/>
      <c r="D16" s="284" t="s">
        <v>18</v>
      </c>
      <c r="E16" s="284"/>
      <c r="F16" s="285"/>
      <c r="G16" s="285"/>
      <c r="H16" s="285"/>
      <c r="I16" s="301"/>
      <c r="J16" s="285"/>
      <c r="K16" s="286"/>
      <c r="L16" s="298"/>
    </row>
    <row r="17" spans="1:12" ht="16.5" customHeight="1" thickBot="1" x14ac:dyDescent="0.2">
      <c r="A17" s="305"/>
      <c r="B17" s="284"/>
      <c r="C17" s="284"/>
      <c r="D17" s="284"/>
      <c r="E17" s="284"/>
      <c r="F17" s="194"/>
      <c r="G17" s="194"/>
      <c r="H17" s="194"/>
      <c r="I17" s="194"/>
      <c r="J17" s="194"/>
      <c r="K17" s="195"/>
      <c r="L17" s="299"/>
    </row>
    <row r="18" spans="1:12" x14ac:dyDescent="0.15">
      <c r="A18" s="305"/>
      <c r="B18" s="284"/>
      <c r="C18" s="312" t="s">
        <v>135</v>
      </c>
      <c r="D18" s="313" t="s">
        <v>17</v>
      </c>
      <c r="E18" s="313"/>
      <c r="F18" s="313"/>
      <c r="G18" s="313"/>
      <c r="H18" s="313"/>
      <c r="I18" s="313"/>
      <c r="J18" s="313"/>
      <c r="K18" s="314"/>
      <c r="L18" s="300"/>
    </row>
    <row r="19" spans="1:12" x14ac:dyDescent="0.15">
      <c r="A19" s="305"/>
      <c r="B19" s="284"/>
      <c r="C19" s="284"/>
      <c r="D19" s="284"/>
      <c r="E19" s="284"/>
      <c r="F19" s="191"/>
      <c r="G19" s="191"/>
      <c r="H19" s="191"/>
      <c r="I19" s="191"/>
      <c r="J19" s="191"/>
      <c r="K19" s="192"/>
      <c r="L19" s="298"/>
    </row>
    <row r="20" spans="1:12" x14ac:dyDescent="0.15">
      <c r="A20" s="305"/>
      <c r="B20" s="284"/>
      <c r="C20" s="284"/>
      <c r="D20" s="284" t="s">
        <v>18</v>
      </c>
      <c r="E20" s="284"/>
      <c r="F20" s="285"/>
      <c r="G20" s="285"/>
      <c r="H20" s="285"/>
      <c r="I20" s="285" t="s">
        <v>37</v>
      </c>
      <c r="J20" s="285"/>
      <c r="K20" s="286"/>
      <c r="L20" s="298"/>
    </row>
    <row r="21" spans="1:12" x14ac:dyDescent="0.15">
      <c r="A21" s="305"/>
      <c r="B21" s="284"/>
      <c r="C21" s="284"/>
      <c r="D21" s="284"/>
      <c r="E21" s="284"/>
      <c r="F21" s="194"/>
      <c r="G21" s="194"/>
      <c r="H21" s="194"/>
      <c r="I21" s="194">
        <v>2</v>
      </c>
      <c r="J21" s="194">
        <v>2</v>
      </c>
      <c r="K21" s="195">
        <v>0</v>
      </c>
      <c r="L21" s="299"/>
    </row>
    <row r="22" spans="1:12" x14ac:dyDescent="0.15">
      <c r="A22" s="305"/>
      <c r="B22" s="284"/>
      <c r="C22" s="279" t="s">
        <v>136</v>
      </c>
      <c r="D22" s="279"/>
      <c r="E22" s="279"/>
      <c r="F22" s="193">
        <f>SUM(F7,F13,F21)</f>
        <v>3</v>
      </c>
      <c r="G22" s="193">
        <f>SUM(G7,G13)</f>
        <v>2</v>
      </c>
      <c r="H22" s="193">
        <f>SUM(H13,H7)</f>
        <v>1</v>
      </c>
      <c r="I22" s="193">
        <f>SUM(I7,I15,I21)</f>
        <v>4</v>
      </c>
      <c r="J22" s="193">
        <f>SUM(J7,J15,J21)</f>
        <v>4</v>
      </c>
      <c r="K22" s="74">
        <f>SUM(K7,K15,K21)</f>
        <v>0</v>
      </c>
      <c r="L22" s="78"/>
    </row>
    <row r="23" spans="1:12" x14ac:dyDescent="0.15">
      <c r="A23" s="305"/>
      <c r="B23" s="284"/>
      <c r="C23" s="283" t="s">
        <v>137</v>
      </c>
      <c r="D23" s="284" t="s">
        <v>19</v>
      </c>
      <c r="E23" s="284"/>
      <c r="F23" s="285"/>
      <c r="G23" s="285"/>
      <c r="H23" s="285"/>
      <c r="I23" s="285"/>
      <c r="J23" s="285"/>
      <c r="K23" s="286"/>
      <c r="L23" s="300" t="s">
        <v>138</v>
      </c>
    </row>
    <row r="24" spans="1:12" x14ac:dyDescent="0.15">
      <c r="A24" s="305"/>
      <c r="B24" s="284"/>
      <c r="C24" s="283"/>
      <c r="D24" s="284"/>
      <c r="E24" s="284"/>
      <c r="F24" s="194"/>
      <c r="G24" s="194"/>
      <c r="H24" s="194"/>
      <c r="I24" s="194"/>
      <c r="J24" s="194"/>
      <c r="K24" s="195"/>
      <c r="L24" s="298"/>
    </row>
    <row r="25" spans="1:12" x14ac:dyDescent="0.15">
      <c r="A25" s="305"/>
      <c r="B25" s="284"/>
      <c r="C25" s="283"/>
      <c r="D25" s="284" t="s">
        <v>131</v>
      </c>
      <c r="E25" s="284"/>
      <c r="F25" s="283" t="s">
        <v>139</v>
      </c>
      <c r="G25" s="284"/>
      <c r="H25" s="284"/>
      <c r="I25" s="284"/>
      <c r="J25" s="284"/>
      <c r="K25" s="290"/>
      <c r="L25" s="298"/>
    </row>
    <row r="26" spans="1:12" x14ac:dyDescent="0.15">
      <c r="A26" s="305"/>
      <c r="B26" s="284"/>
      <c r="C26" s="283"/>
      <c r="D26" s="284"/>
      <c r="E26" s="284"/>
      <c r="F26" s="191">
        <v>4</v>
      </c>
      <c r="G26" s="191">
        <v>0</v>
      </c>
      <c r="H26" s="191">
        <v>4</v>
      </c>
      <c r="I26" s="191"/>
      <c r="J26" s="191"/>
      <c r="K26" s="192"/>
      <c r="L26" s="299"/>
    </row>
    <row r="27" spans="1:12" x14ac:dyDescent="0.15">
      <c r="A27" s="305"/>
      <c r="B27" s="284"/>
      <c r="C27" s="283" t="s">
        <v>137</v>
      </c>
      <c r="D27" s="284" t="s">
        <v>19</v>
      </c>
      <c r="E27" s="284"/>
      <c r="F27" s="285"/>
      <c r="G27" s="285"/>
      <c r="H27" s="285"/>
      <c r="I27" s="285"/>
      <c r="J27" s="285"/>
      <c r="K27" s="286"/>
      <c r="L27" s="300" t="s">
        <v>140</v>
      </c>
    </row>
    <row r="28" spans="1:12" ht="16.5" customHeight="1" x14ac:dyDescent="0.15">
      <c r="A28" s="305"/>
      <c r="B28" s="284"/>
      <c r="C28" s="283"/>
      <c r="D28" s="284"/>
      <c r="E28" s="284"/>
      <c r="F28" s="194"/>
      <c r="G28" s="194"/>
      <c r="H28" s="194"/>
      <c r="I28" s="194"/>
      <c r="J28" s="194"/>
      <c r="K28" s="195"/>
      <c r="L28" s="298"/>
    </row>
    <row r="29" spans="1:12" x14ac:dyDescent="0.15">
      <c r="A29" s="305"/>
      <c r="B29" s="284"/>
      <c r="C29" s="283"/>
      <c r="D29" s="284" t="s">
        <v>131</v>
      </c>
      <c r="E29" s="284"/>
      <c r="F29" s="283" t="s">
        <v>141</v>
      </c>
      <c r="G29" s="284"/>
      <c r="H29" s="284"/>
      <c r="I29" s="284"/>
      <c r="J29" s="284"/>
      <c r="K29" s="290"/>
      <c r="L29" s="298"/>
    </row>
    <row r="30" spans="1:12" x14ac:dyDescent="0.15">
      <c r="A30" s="305"/>
      <c r="B30" s="284"/>
      <c r="C30" s="283"/>
      <c r="D30" s="284"/>
      <c r="E30" s="284"/>
      <c r="F30" s="191">
        <v>3</v>
      </c>
      <c r="G30" s="191">
        <v>0</v>
      </c>
      <c r="H30" s="191">
        <v>3</v>
      </c>
      <c r="I30" s="191"/>
      <c r="J30" s="191"/>
      <c r="K30" s="192"/>
      <c r="L30" s="299"/>
    </row>
    <row r="31" spans="1:12" x14ac:dyDescent="0.15">
      <c r="A31" s="305"/>
      <c r="B31" s="284"/>
      <c r="C31" s="283" t="s">
        <v>137</v>
      </c>
      <c r="D31" s="284" t="s">
        <v>19</v>
      </c>
      <c r="E31" s="284"/>
      <c r="F31" s="285"/>
      <c r="G31" s="285"/>
      <c r="H31" s="285"/>
      <c r="I31" s="285"/>
      <c r="J31" s="285"/>
      <c r="K31" s="286"/>
      <c r="L31" s="300" t="s">
        <v>143</v>
      </c>
    </row>
    <row r="32" spans="1:12" x14ac:dyDescent="0.15">
      <c r="A32" s="305"/>
      <c r="B32" s="284"/>
      <c r="C32" s="283"/>
      <c r="D32" s="284"/>
      <c r="E32" s="284"/>
      <c r="F32" s="194"/>
      <c r="G32" s="194"/>
      <c r="H32" s="194"/>
      <c r="I32" s="194"/>
      <c r="J32" s="194"/>
      <c r="K32" s="195"/>
      <c r="L32" s="298"/>
    </row>
    <row r="33" spans="1:12" x14ac:dyDescent="0.15">
      <c r="A33" s="305"/>
      <c r="B33" s="284"/>
      <c r="C33" s="283"/>
      <c r="D33" s="284" t="s">
        <v>18</v>
      </c>
      <c r="E33" s="284"/>
      <c r="F33" s="283" t="s">
        <v>144</v>
      </c>
      <c r="G33" s="284"/>
      <c r="H33" s="284"/>
      <c r="I33" s="284"/>
      <c r="J33" s="284"/>
      <c r="K33" s="290"/>
      <c r="L33" s="298"/>
    </row>
    <row r="34" spans="1:12" x14ac:dyDescent="0.15">
      <c r="A34" s="305"/>
      <c r="B34" s="284"/>
      <c r="C34" s="283"/>
      <c r="D34" s="284"/>
      <c r="E34" s="284"/>
      <c r="F34" s="191">
        <v>3</v>
      </c>
      <c r="G34" s="191">
        <v>0</v>
      </c>
      <c r="H34" s="191">
        <v>3</v>
      </c>
      <c r="I34" s="191"/>
      <c r="J34" s="191"/>
      <c r="K34" s="192"/>
      <c r="L34" s="299"/>
    </row>
    <row r="35" spans="1:12" x14ac:dyDescent="0.15">
      <c r="A35" s="305"/>
      <c r="B35" s="284"/>
      <c r="C35" s="283" t="s">
        <v>137</v>
      </c>
      <c r="D35" s="284" t="s">
        <v>145</v>
      </c>
      <c r="E35" s="284"/>
      <c r="F35" s="285"/>
      <c r="G35" s="285"/>
      <c r="H35" s="285"/>
      <c r="I35" s="285"/>
      <c r="J35" s="285"/>
      <c r="K35" s="286"/>
      <c r="L35" s="300" t="s">
        <v>146</v>
      </c>
    </row>
    <row r="36" spans="1:12" x14ac:dyDescent="0.15">
      <c r="A36" s="305"/>
      <c r="B36" s="284"/>
      <c r="C36" s="283"/>
      <c r="D36" s="284"/>
      <c r="E36" s="284"/>
      <c r="F36" s="194"/>
      <c r="G36" s="194"/>
      <c r="H36" s="194"/>
      <c r="I36" s="194"/>
      <c r="J36" s="194"/>
      <c r="K36" s="195"/>
      <c r="L36" s="298"/>
    </row>
    <row r="37" spans="1:12" x14ac:dyDescent="0.15">
      <c r="A37" s="305"/>
      <c r="B37" s="284"/>
      <c r="C37" s="283"/>
      <c r="D37" s="284" t="s">
        <v>131</v>
      </c>
      <c r="E37" s="284"/>
      <c r="F37" s="283" t="s">
        <v>147</v>
      </c>
      <c r="G37" s="284"/>
      <c r="H37" s="284"/>
      <c r="I37" s="283" t="s">
        <v>148</v>
      </c>
      <c r="J37" s="284"/>
      <c r="K37" s="290"/>
      <c r="L37" s="298"/>
    </row>
    <row r="38" spans="1:12" x14ac:dyDescent="0.15">
      <c r="A38" s="305"/>
      <c r="B38" s="284"/>
      <c r="C38" s="283"/>
      <c r="D38" s="284"/>
      <c r="E38" s="284"/>
      <c r="F38" s="191">
        <v>2</v>
      </c>
      <c r="G38" s="191">
        <v>2</v>
      </c>
      <c r="H38" s="191">
        <v>0</v>
      </c>
      <c r="I38" s="191">
        <v>2</v>
      </c>
      <c r="J38" s="191">
        <v>1</v>
      </c>
      <c r="K38" s="192">
        <v>1</v>
      </c>
      <c r="L38" s="299"/>
    </row>
    <row r="39" spans="1:12" ht="16.5" customHeight="1" x14ac:dyDescent="0.15">
      <c r="A39" s="305"/>
      <c r="B39" s="284"/>
      <c r="C39" s="283" t="s">
        <v>137</v>
      </c>
      <c r="D39" s="284" t="s">
        <v>19</v>
      </c>
      <c r="E39" s="284"/>
      <c r="F39" s="285"/>
      <c r="G39" s="285"/>
      <c r="H39" s="285"/>
      <c r="I39" s="285"/>
      <c r="J39" s="285"/>
      <c r="K39" s="286"/>
      <c r="L39" s="300" t="s">
        <v>149</v>
      </c>
    </row>
    <row r="40" spans="1:12" x14ac:dyDescent="0.15">
      <c r="A40" s="305"/>
      <c r="B40" s="284"/>
      <c r="C40" s="283"/>
      <c r="D40" s="284"/>
      <c r="E40" s="284"/>
      <c r="F40" s="194"/>
      <c r="G40" s="194"/>
      <c r="H40" s="194"/>
      <c r="I40" s="194"/>
      <c r="J40" s="194"/>
      <c r="K40" s="195"/>
      <c r="L40" s="298"/>
    </row>
    <row r="41" spans="1:12" x14ac:dyDescent="0.15">
      <c r="A41" s="305"/>
      <c r="B41" s="284"/>
      <c r="C41" s="283"/>
      <c r="D41" s="284" t="s">
        <v>131</v>
      </c>
      <c r="E41" s="284"/>
      <c r="F41" s="283" t="s">
        <v>150</v>
      </c>
      <c r="G41" s="284"/>
      <c r="H41" s="284"/>
      <c r="I41" s="283" t="s">
        <v>151</v>
      </c>
      <c r="J41" s="284"/>
      <c r="K41" s="290"/>
      <c r="L41" s="298"/>
    </row>
    <row r="42" spans="1:12" x14ac:dyDescent="0.15">
      <c r="A42" s="305"/>
      <c r="B42" s="284"/>
      <c r="C42" s="283"/>
      <c r="D42" s="284"/>
      <c r="E42" s="284"/>
      <c r="F42" s="191">
        <v>3</v>
      </c>
      <c r="G42" s="191">
        <v>3</v>
      </c>
      <c r="H42" s="191">
        <v>0</v>
      </c>
      <c r="I42" s="191">
        <v>3</v>
      </c>
      <c r="J42" s="191">
        <v>2</v>
      </c>
      <c r="K42" s="192">
        <v>1</v>
      </c>
      <c r="L42" s="299"/>
    </row>
    <row r="43" spans="1:12" x14ac:dyDescent="0.15">
      <c r="A43" s="305"/>
      <c r="B43" s="284"/>
      <c r="C43" s="283" t="s">
        <v>137</v>
      </c>
      <c r="D43" s="284" t="s">
        <v>19</v>
      </c>
      <c r="E43" s="284"/>
      <c r="F43" s="285"/>
      <c r="G43" s="285"/>
      <c r="H43" s="285"/>
      <c r="I43" s="285"/>
      <c r="J43" s="285"/>
      <c r="K43" s="286"/>
      <c r="L43" s="300" t="s">
        <v>152</v>
      </c>
    </row>
    <row r="44" spans="1:12" ht="16.5" customHeight="1" x14ac:dyDescent="0.15">
      <c r="A44" s="305"/>
      <c r="B44" s="284"/>
      <c r="C44" s="283"/>
      <c r="D44" s="284"/>
      <c r="E44" s="284"/>
      <c r="F44" s="194"/>
      <c r="G44" s="194"/>
      <c r="H44" s="194"/>
      <c r="I44" s="194"/>
      <c r="J44" s="194"/>
      <c r="K44" s="195"/>
      <c r="L44" s="298"/>
    </row>
    <row r="45" spans="1:12" x14ac:dyDescent="0.15">
      <c r="A45" s="305"/>
      <c r="B45" s="284"/>
      <c r="C45" s="283"/>
      <c r="D45" s="284" t="s">
        <v>18</v>
      </c>
      <c r="E45" s="284"/>
      <c r="F45" s="283" t="s">
        <v>153</v>
      </c>
      <c r="G45" s="284"/>
      <c r="H45" s="284"/>
      <c r="I45" s="284"/>
      <c r="J45" s="284"/>
      <c r="K45" s="290"/>
      <c r="L45" s="298"/>
    </row>
    <row r="46" spans="1:12" x14ac:dyDescent="0.15">
      <c r="A46" s="305"/>
      <c r="B46" s="284"/>
      <c r="C46" s="283"/>
      <c r="D46" s="284"/>
      <c r="E46" s="284"/>
      <c r="F46" s="191">
        <v>2</v>
      </c>
      <c r="G46" s="191">
        <v>0</v>
      </c>
      <c r="H46" s="191">
        <v>2</v>
      </c>
      <c r="I46" s="191"/>
      <c r="J46" s="191"/>
      <c r="K46" s="192"/>
      <c r="L46" s="299"/>
    </row>
    <row r="47" spans="1:12" x14ac:dyDescent="0.15">
      <c r="A47" s="305"/>
      <c r="B47" s="284"/>
      <c r="C47" s="283" t="s">
        <v>154</v>
      </c>
      <c r="D47" s="284" t="s">
        <v>19</v>
      </c>
      <c r="E47" s="284"/>
      <c r="F47" s="285"/>
      <c r="G47" s="285"/>
      <c r="H47" s="285"/>
      <c r="I47" s="285"/>
      <c r="J47" s="285"/>
      <c r="K47" s="286"/>
      <c r="L47" s="300" t="s">
        <v>156</v>
      </c>
    </row>
    <row r="48" spans="1:12" x14ac:dyDescent="0.15">
      <c r="A48" s="305"/>
      <c r="B48" s="284"/>
      <c r="C48" s="283"/>
      <c r="D48" s="284"/>
      <c r="E48" s="284"/>
      <c r="F48" s="194"/>
      <c r="G48" s="194"/>
      <c r="H48" s="194"/>
      <c r="I48" s="194"/>
      <c r="J48" s="194"/>
      <c r="K48" s="195"/>
      <c r="L48" s="298"/>
    </row>
    <row r="49" spans="1:12" x14ac:dyDescent="0.15">
      <c r="A49" s="305"/>
      <c r="B49" s="284"/>
      <c r="C49" s="283"/>
      <c r="D49" s="284" t="s">
        <v>18</v>
      </c>
      <c r="E49" s="284"/>
      <c r="F49" s="283"/>
      <c r="G49" s="284"/>
      <c r="H49" s="284"/>
      <c r="I49" s="283" t="s">
        <v>157</v>
      </c>
      <c r="J49" s="284"/>
      <c r="K49" s="290"/>
      <c r="L49" s="298"/>
    </row>
    <row r="50" spans="1:12" x14ac:dyDescent="0.15">
      <c r="A50" s="305"/>
      <c r="B50" s="284"/>
      <c r="C50" s="283"/>
      <c r="D50" s="284"/>
      <c r="E50" s="284"/>
      <c r="F50" s="191"/>
      <c r="G50" s="191"/>
      <c r="H50" s="191"/>
      <c r="I50" s="191">
        <v>2</v>
      </c>
      <c r="J50" s="191">
        <v>1</v>
      </c>
      <c r="K50" s="192">
        <v>1</v>
      </c>
      <c r="L50" s="299"/>
    </row>
    <row r="51" spans="1:12" x14ac:dyDescent="0.15">
      <c r="A51" s="305"/>
      <c r="B51" s="284"/>
      <c r="C51" s="283" t="s">
        <v>154</v>
      </c>
      <c r="D51" s="284" t="s">
        <v>145</v>
      </c>
      <c r="E51" s="284"/>
      <c r="F51" s="285"/>
      <c r="G51" s="285"/>
      <c r="H51" s="285"/>
      <c r="I51" s="285"/>
      <c r="J51" s="285"/>
      <c r="K51" s="286"/>
      <c r="L51" s="300" t="s">
        <v>156</v>
      </c>
    </row>
    <row r="52" spans="1:12" ht="20.100000000000001" customHeight="1" x14ac:dyDescent="0.15">
      <c r="A52" s="305"/>
      <c r="B52" s="284"/>
      <c r="C52" s="283"/>
      <c r="D52" s="284"/>
      <c r="E52" s="284"/>
      <c r="F52" s="194"/>
      <c r="G52" s="194"/>
      <c r="H52" s="194"/>
      <c r="I52" s="194"/>
      <c r="J52" s="194"/>
      <c r="K52" s="195"/>
      <c r="L52" s="298"/>
    </row>
    <row r="53" spans="1:12" ht="20.100000000000001" customHeight="1" x14ac:dyDescent="0.15">
      <c r="A53" s="305"/>
      <c r="B53" s="284"/>
      <c r="C53" s="283"/>
      <c r="D53" s="284" t="s">
        <v>131</v>
      </c>
      <c r="E53" s="284"/>
      <c r="F53" s="283"/>
      <c r="G53" s="284"/>
      <c r="H53" s="284"/>
      <c r="I53" s="283" t="s">
        <v>158</v>
      </c>
      <c r="J53" s="284"/>
      <c r="K53" s="290"/>
      <c r="L53" s="298"/>
    </row>
    <row r="54" spans="1:12" ht="20.100000000000001" customHeight="1" x14ac:dyDescent="0.15">
      <c r="A54" s="305"/>
      <c r="B54" s="284"/>
      <c r="C54" s="283"/>
      <c r="D54" s="284"/>
      <c r="E54" s="284"/>
      <c r="F54" s="191"/>
      <c r="G54" s="191"/>
      <c r="H54" s="191"/>
      <c r="I54" s="191">
        <v>2</v>
      </c>
      <c r="J54" s="191">
        <v>0</v>
      </c>
      <c r="K54" s="192">
        <v>2</v>
      </c>
      <c r="L54" s="299"/>
    </row>
    <row r="55" spans="1:12" ht="15.75" customHeight="1" x14ac:dyDescent="0.15">
      <c r="A55" s="305"/>
      <c r="B55" s="284"/>
      <c r="C55" s="283" t="s">
        <v>137</v>
      </c>
      <c r="D55" s="284" t="s">
        <v>19</v>
      </c>
      <c r="E55" s="284"/>
      <c r="F55" s="285"/>
      <c r="G55" s="285"/>
      <c r="H55" s="285"/>
      <c r="I55" s="285"/>
      <c r="J55" s="285"/>
      <c r="K55" s="286"/>
      <c r="L55" s="300" t="s">
        <v>138</v>
      </c>
    </row>
    <row r="56" spans="1:12" ht="39.950000000000003" customHeight="1" x14ac:dyDescent="0.15">
      <c r="A56" s="305"/>
      <c r="B56" s="284"/>
      <c r="C56" s="283"/>
      <c r="D56" s="284"/>
      <c r="E56" s="284"/>
      <c r="F56" s="194"/>
      <c r="G56" s="194"/>
      <c r="H56" s="194"/>
      <c r="I56" s="194"/>
      <c r="J56" s="194"/>
      <c r="K56" s="195"/>
      <c r="L56" s="298"/>
    </row>
    <row r="57" spans="1:12" ht="17.25" customHeight="1" x14ac:dyDescent="0.15">
      <c r="A57" s="305"/>
      <c r="B57" s="284"/>
      <c r="C57" s="283"/>
      <c r="D57" s="284" t="s">
        <v>18</v>
      </c>
      <c r="E57" s="284"/>
      <c r="F57" s="283"/>
      <c r="G57" s="284"/>
      <c r="H57" s="284"/>
      <c r="I57" s="283" t="s">
        <v>159</v>
      </c>
      <c r="J57" s="284"/>
      <c r="K57" s="290"/>
      <c r="L57" s="298"/>
    </row>
    <row r="58" spans="1:12" x14ac:dyDescent="0.15">
      <c r="A58" s="305"/>
      <c r="B58" s="284"/>
      <c r="C58" s="283"/>
      <c r="D58" s="284"/>
      <c r="E58" s="284"/>
      <c r="F58" s="191"/>
      <c r="G58" s="191"/>
      <c r="H58" s="191"/>
      <c r="I58" s="191">
        <v>4</v>
      </c>
      <c r="J58" s="191">
        <v>0</v>
      </c>
      <c r="K58" s="192">
        <v>4</v>
      </c>
      <c r="L58" s="299"/>
    </row>
    <row r="59" spans="1:12" ht="59.25" customHeight="1" x14ac:dyDescent="0.15">
      <c r="A59" s="305"/>
      <c r="B59" s="284"/>
      <c r="C59" s="283" t="s">
        <v>137</v>
      </c>
      <c r="D59" s="284" t="s">
        <v>145</v>
      </c>
      <c r="E59" s="284"/>
      <c r="F59" s="285"/>
      <c r="G59" s="285"/>
      <c r="H59" s="285"/>
      <c r="I59" s="285"/>
      <c r="J59" s="285"/>
      <c r="K59" s="286"/>
      <c r="L59" s="300" t="s">
        <v>155</v>
      </c>
    </row>
    <row r="60" spans="1:12" x14ac:dyDescent="0.15">
      <c r="A60" s="305"/>
      <c r="B60" s="284"/>
      <c r="C60" s="283"/>
      <c r="D60" s="284"/>
      <c r="E60" s="284"/>
      <c r="F60" s="194"/>
      <c r="G60" s="194"/>
      <c r="H60" s="194"/>
      <c r="I60" s="194"/>
      <c r="J60" s="194"/>
      <c r="K60" s="195"/>
      <c r="L60" s="298"/>
    </row>
    <row r="61" spans="1:12" x14ac:dyDescent="0.15">
      <c r="A61" s="305"/>
      <c r="B61" s="284"/>
      <c r="C61" s="283"/>
      <c r="D61" s="284" t="s">
        <v>18</v>
      </c>
      <c r="E61" s="284"/>
      <c r="F61" s="283"/>
      <c r="G61" s="284"/>
      <c r="H61" s="284"/>
      <c r="I61" s="283" t="s">
        <v>160</v>
      </c>
      <c r="J61" s="284"/>
      <c r="K61" s="290"/>
      <c r="L61" s="298"/>
    </row>
    <row r="62" spans="1:12" x14ac:dyDescent="0.15">
      <c r="A62" s="305"/>
      <c r="B62" s="284"/>
      <c r="C62" s="283"/>
      <c r="D62" s="284"/>
      <c r="E62" s="284"/>
      <c r="F62" s="191"/>
      <c r="G62" s="191"/>
      <c r="H62" s="191"/>
      <c r="I62" s="191">
        <v>3</v>
      </c>
      <c r="J62" s="191">
        <v>0</v>
      </c>
      <c r="K62" s="192">
        <v>3</v>
      </c>
      <c r="L62" s="299"/>
    </row>
    <row r="63" spans="1:12" x14ac:dyDescent="0.15">
      <c r="A63" s="305"/>
      <c r="B63" s="284"/>
      <c r="C63" s="279" t="s">
        <v>161</v>
      </c>
      <c r="D63" s="279"/>
      <c r="E63" s="279"/>
      <c r="F63" s="193">
        <f>SUM(F26,F30,F34,F38,F42,F46)</f>
        <v>17</v>
      </c>
      <c r="G63" s="193">
        <f>SUM(G26,G30,G34,G38,G42,G46)</f>
        <v>5</v>
      </c>
      <c r="H63" s="193">
        <f>SUM(H26,H30,H34,H38,H42,H46)</f>
        <v>12</v>
      </c>
      <c r="I63" s="193">
        <f>SUM(I38,I42,I50,I54,I58,I62)</f>
        <v>16</v>
      </c>
      <c r="J63" s="193">
        <f>SUM(J62,J38,J42,J50,J54,J58)</f>
        <v>4</v>
      </c>
      <c r="K63" s="74">
        <f>SUM(K38,K42,K50,K54,K58,K62)</f>
        <v>12</v>
      </c>
      <c r="L63" s="76"/>
    </row>
    <row r="64" spans="1:12" x14ac:dyDescent="0.15">
      <c r="A64" s="305"/>
      <c r="B64" s="280" t="s">
        <v>26</v>
      </c>
      <c r="C64" s="280"/>
      <c r="D64" s="280"/>
      <c r="E64" s="280"/>
      <c r="F64" s="190">
        <f t="shared" ref="F64:K64" si="0">SUM(F22,F63)</f>
        <v>20</v>
      </c>
      <c r="G64" s="190">
        <f t="shared" si="0"/>
        <v>7</v>
      </c>
      <c r="H64" s="190">
        <f t="shared" si="0"/>
        <v>13</v>
      </c>
      <c r="I64" s="190">
        <f t="shared" si="0"/>
        <v>20</v>
      </c>
      <c r="J64" s="190">
        <f t="shared" si="0"/>
        <v>8</v>
      </c>
      <c r="K64" s="75">
        <f t="shared" si="0"/>
        <v>12</v>
      </c>
      <c r="L64" s="77"/>
    </row>
    <row r="65" spans="1:12" x14ac:dyDescent="0.15">
      <c r="A65" s="305"/>
      <c r="B65" s="291">
        <v>2</v>
      </c>
      <c r="C65" s="283" t="s">
        <v>135</v>
      </c>
      <c r="D65" s="284" t="s">
        <v>17</v>
      </c>
      <c r="E65" s="284"/>
      <c r="F65" s="284"/>
      <c r="G65" s="284"/>
      <c r="H65" s="284"/>
      <c r="I65" s="284"/>
      <c r="J65" s="284"/>
      <c r="K65" s="290"/>
      <c r="L65" s="294" t="s">
        <v>146</v>
      </c>
    </row>
    <row r="66" spans="1:12" x14ac:dyDescent="0.15">
      <c r="A66" s="305"/>
      <c r="B66" s="292"/>
      <c r="C66" s="283"/>
      <c r="D66" s="284"/>
      <c r="E66" s="284"/>
      <c r="F66" s="191"/>
      <c r="G66" s="191"/>
      <c r="H66" s="191"/>
      <c r="I66" s="191"/>
      <c r="J66" s="191"/>
      <c r="K66" s="192"/>
      <c r="L66" s="295"/>
    </row>
    <row r="67" spans="1:12" x14ac:dyDescent="0.15">
      <c r="A67" s="305"/>
      <c r="B67" s="292"/>
      <c r="C67" s="283"/>
      <c r="D67" s="284" t="s">
        <v>18</v>
      </c>
      <c r="E67" s="284"/>
      <c r="F67" s="301" t="s">
        <v>162</v>
      </c>
      <c r="G67" s="285"/>
      <c r="H67" s="285"/>
      <c r="I67" s="301" t="s">
        <v>163</v>
      </c>
      <c r="J67" s="285"/>
      <c r="K67" s="285"/>
      <c r="L67" s="295"/>
    </row>
    <row r="68" spans="1:12" x14ac:dyDescent="0.15">
      <c r="A68" s="305"/>
      <c r="B68" s="292"/>
      <c r="C68" s="283"/>
      <c r="D68" s="284"/>
      <c r="E68" s="284"/>
      <c r="F68" s="194">
        <v>2</v>
      </c>
      <c r="G68" s="194">
        <v>0</v>
      </c>
      <c r="H68" s="194">
        <v>2</v>
      </c>
      <c r="I68" s="194">
        <v>2</v>
      </c>
      <c r="J68" s="194">
        <v>1</v>
      </c>
      <c r="K68" s="194">
        <v>1</v>
      </c>
      <c r="L68" s="296"/>
    </row>
    <row r="69" spans="1:12" x14ac:dyDescent="0.15">
      <c r="A69" s="305"/>
      <c r="B69" s="292"/>
      <c r="C69" s="283" t="s">
        <v>29</v>
      </c>
      <c r="D69" s="284" t="s">
        <v>17</v>
      </c>
      <c r="E69" s="284"/>
      <c r="F69" s="284"/>
      <c r="G69" s="284"/>
      <c r="H69" s="284"/>
      <c r="I69" s="284"/>
      <c r="J69" s="284"/>
      <c r="K69" s="290"/>
      <c r="L69" s="294" t="s">
        <v>164</v>
      </c>
    </row>
    <row r="70" spans="1:12" x14ac:dyDescent="0.15">
      <c r="A70" s="305"/>
      <c r="B70" s="292"/>
      <c r="C70" s="283"/>
      <c r="D70" s="284"/>
      <c r="E70" s="284"/>
      <c r="F70" s="191"/>
      <c r="G70" s="191"/>
      <c r="H70" s="191"/>
      <c r="I70" s="191"/>
      <c r="J70" s="191"/>
      <c r="K70" s="192"/>
      <c r="L70" s="295"/>
    </row>
    <row r="71" spans="1:12" x14ac:dyDescent="0.15">
      <c r="A71" s="305"/>
      <c r="B71" s="292"/>
      <c r="C71" s="283"/>
      <c r="D71" s="284" t="s">
        <v>18</v>
      </c>
      <c r="E71" s="284"/>
      <c r="F71" s="286" t="s">
        <v>165</v>
      </c>
      <c r="G71" s="309"/>
      <c r="H71" s="310"/>
      <c r="I71" s="286"/>
      <c r="J71" s="309"/>
      <c r="K71" s="311"/>
      <c r="L71" s="295"/>
    </row>
    <row r="72" spans="1:12" x14ac:dyDescent="0.15">
      <c r="A72" s="305"/>
      <c r="B72" s="292"/>
      <c r="C72" s="283"/>
      <c r="D72" s="284"/>
      <c r="E72" s="284"/>
      <c r="F72" s="194">
        <v>2</v>
      </c>
      <c r="G72" s="194">
        <v>2</v>
      </c>
      <c r="H72" s="194">
        <v>0</v>
      </c>
      <c r="I72" s="194"/>
      <c r="J72" s="194"/>
      <c r="K72" s="195"/>
      <c r="L72" s="296"/>
    </row>
    <row r="73" spans="1:12" x14ac:dyDescent="0.15">
      <c r="A73" s="305"/>
      <c r="B73" s="292"/>
      <c r="C73" s="283" t="s">
        <v>135</v>
      </c>
      <c r="D73" s="284" t="s">
        <v>17</v>
      </c>
      <c r="E73" s="284"/>
      <c r="F73" s="290"/>
      <c r="G73" s="306"/>
      <c r="H73" s="307"/>
      <c r="I73" s="290"/>
      <c r="J73" s="306"/>
      <c r="K73" s="308"/>
      <c r="L73" s="294" t="s">
        <v>166</v>
      </c>
    </row>
    <row r="74" spans="1:12" x14ac:dyDescent="0.15">
      <c r="A74" s="305"/>
      <c r="B74" s="292"/>
      <c r="C74" s="283"/>
      <c r="D74" s="284"/>
      <c r="E74" s="284"/>
      <c r="F74" s="191"/>
      <c r="G74" s="191"/>
      <c r="H74" s="191"/>
      <c r="I74" s="191"/>
      <c r="J74" s="191"/>
      <c r="K74" s="192"/>
      <c r="L74" s="295"/>
    </row>
    <row r="75" spans="1:12" x14ac:dyDescent="0.15">
      <c r="A75" s="305"/>
      <c r="B75" s="292"/>
      <c r="C75" s="283"/>
      <c r="D75" s="284" t="s">
        <v>18</v>
      </c>
      <c r="E75" s="284"/>
      <c r="F75" s="286"/>
      <c r="G75" s="309"/>
      <c r="H75" s="310"/>
      <c r="I75" s="302" t="s">
        <v>167</v>
      </c>
      <c r="J75" s="309"/>
      <c r="K75" s="311"/>
      <c r="L75" s="295"/>
    </row>
    <row r="76" spans="1:12" x14ac:dyDescent="0.15">
      <c r="A76" s="305"/>
      <c r="B76" s="292"/>
      <c r="C76" s="283"/>
      <c r="D76" s="284"/>
      <c r="E76" s="284"/>
      <c r="F76" s="194"/>
      <c r="G76" s="194"/>
      <c r="H76" s="194"/>
      <c r="I76" s="194">
        <v>1</v>
      </c>
      <c r="J76" s="194">
        <v>1</v>
      </c>
      <c r="K76" s="195">
        <v>0</v>
      </c>
      <c r="L76" s="296"/>
    </row>
    <row r="77" spans="1:12" x14ac:dyDescent="0.15">
      <c r="A77" s="305"/>
      <c r="B77" s="292"/>
      <c r="C77" s="279" t="s">
        <v>136</v>
      </c>
      <c r="D77" s="279"/>
      <c r="E77" s="279"/>
      <c r="F77" s="193">
        <f>SUM(F68,F72)</f>
        <v>4</v>
      </c>
      <c r="G77" s="193">
        <f>SUM(G68,G72)</f>
        <v>2</v>
      </c>
      <c r="H77" s="193">
        <f>SUM(H68,H72)</f>
        <v>2</v>
      </c>
      <c r="I77" s="193">
        <f>SUM(I68,I76)</f>
        <v>3</v>
      </c>
      <c r="J77" s="193">
        <f>SUM(J76,J68)</f>
        <v>2</v>
      </c>
      <c r="K77" s="74">
        <f>SUM(K68,K76)</f>
        <v>1</v>
      </c>
      <c r="L77" s="78"/>
    </row>
    <row r="78" spans="1:12" x14ac:dyDescent="0.15">
      <c r="A78" s="305"/>
      <c r="B78" s="292"/>
      <c r="C78" s="283" t="s">
        <v>154</v>
      </c>
      <c r="D78" s="284" t="s">
        <v>19</v>
      </c>
      <c r="E78" s="284"/>
      <c r="F78" s="285"/>
      <c r="G78" s="285"/>
      <c r="H78" s="285"/>
      <c r="I78" s="285"/>
      <c r="J78" s="285"/>
      <c r="K78" s="286"/>
      <c r="L78" s="287" t="s">
        <v>168</v>
      </c>
    </row>
    <row r="79" spans="1:12" x14ac:dyDescent="0.15">
      <c r="A79" s="305"/>
      <c r="B79" s="292"/>
      <c r="C79" s="284"/>
      <c r="D79" s="284"/>
      <c r="E79" s="284"/>
      <c r="F79" s="194"/>
      <c r="G79" s="194"/>
      <c r="H79" s="194"/>
      <c r="I79" s="194"/>
      <c r="J79" s="194"/>
      <c r="K79" s="195"/>
      <c r="L79" s="288"/>
    </row>
    <row r="80" spans="1:12" x14ac:dyDescent="0.15">
      <c r="A80" s="305"/>
      <c r="B80" s="292"/>
      <c r="C80" s="284"/>
      <c r="D80" s="284" t="s">
        <v>131</v>
      </c>
      <c r="E80" s="284"/>
      <c r="F80" s="283" t="s">
        <v>169</v>
      </c>
      <c r="G80" s="284"/>
      <c r="H80" s="284"/>
      <c r="I80" s="283" t="s">
        <v>169</v>
      </c>
      <c r="J80" s="284"/>
      <c r="K80" s="284"/>
      <c r="L80" s="288"/>
    </row>
    <row r="81" spans="1:12" x14ac:dyDescent="0.15">
      <c r="A81" s="305"/>
      <c r="B81" s="292"/>
      <c r="C81" s="284"/>
      <c r="D81" s="284"/>
      <c r="E81" s="284"/>
      <c r="F81" s="191">
        <v>4</v>
      </c>
      <c r="G81" s="191">
        <v>0</v>
      </c>
      <c r="H81" s="191">
        <v>4</v>
      </c>
      <c r="I81" s="191">
        <v>3</v>
      </c>
      <c r="J81" s="191">
        <v>0</v>
      </c>
      <c r="K81" s="192">
        <v>3</v>
      </c>
      <c r="L81" s="289"/>
    </row>
    <row r="82" spans="1:12" x14ac:dyDescent="0.15">
      <c r="A82" s="305"/>
      <c r="B82" s="292"/>
      <c r="C82" s="283" t="s">
        <v>154</v>
      </c>
      <c r="D82" s="284" t="s">
        <v>19</v>
      </c>
      <c r="E82" s="284"/>
      <c r="F82" s="285"/>
      <c r="G82" s="285"/>
      <c r="H82" s="285"/>
      <c r="I82" s="285"/>
      <c r="J82" s="285"/>
      <c r="K82" s="286"/>
      <c r="L82" s="287"/>
    </row>
    <row r="83" spans="1:12" x14ac:dyDescent="0.15">
      <c r="A83" s="305"/>
      <c r="B83" s="292"/>
      <c r="C83" s="284"/>
      <c r="D83" s="284"/>
      <c r="E83" s="284"/>
      <c r="F83" s="194"/>
      <c r="G83" s="194"/>
      <c r="H83" s="194"/>
      <c r="I83" s="194"/>
      <c r="J83" s="194"/>
      <c r="K83" s="195"/>
      <c r="L83" s="288"/>
    </row>
    <row r="84" spans="1:12" x14ac:dyDescent="0.15">
      <c r="A84" s="305"/>
      <c r="B84" s="292"/>
      <c r="C84" s="284"/>
      <c r="D84" s="284" t="s">
        <v>131</v>
      </c>
      <c r="E84" s="284"/>
      <c r="F84" s="283" t="s">
        <v>170</v>
      </c>
      <c r="G84" s="284"/>
      <c r="H84" s="284"/>
      <c r="I84" s="283" t="s">
        <v>170</v>
      </c>
      <c r="J84" s="284"/>
      <c r="K84" s="284"/>
      <c r="L84" s="288"/>
    </row>
    <row r="85" spans="1:12" x14ac:dyDescent="0.15">
      <c r="A85" s="305"/>
      <c r="B85" s="292"/>
      <c r="C85" s="284"/>
      <c r="D85" s="284"/>
      <c r="E85" s="284"/>
      <c r="F85" s="191">
        <v>3</v>
      </c>
      <c r="G85" s="191">
        <v>0</v>
      </c>
      <c r="H85" s="191">
        <v>3</v>
      </c>
      <c r="I85" s="191">
        <v>3</v>
      </c>
      <c r="J85" s="191">
        <v>0</v>
      </c>
      <c r="K85" s="192">
        <v>3</v>
      </c>
      <c r="L85" s="289"/>
    </row>
    <row r="86" spans="1:12" x14ac:dyDescent="0.15">
      <c r="A86" s="305"/>
      <c r="B86" s="292"/>
      <c r="C86" s="283" t="s">
        <v>137</v>
      </c>
      <c r="D86" s="284" t="s">
        <v>145</v>
      </c>
      <c r="E86" s="284"/>
      <c r="F86" s="285"/>
      <c r="G86" s="285"/>
      <c r="H86" s="285"/>
      <c r="I86" s="285"/>
      <c r="J86" s="285"/>
      <c r="K86" s="286"/>
      <c r="L86" s="287"/>
    </row>
    <row r="87" spans="1:12" x14ac:dyDescent="0.15">
      <c r="A87" s="305"/>
      <c r="B87" s="292"/>
      <c r="C87" s="284"/>
      <c r="D87" s="284"/>
      <c r="E87" s="284"/>
      <c r="F87" s="194"/>
      <c r="G87" s="194"/>
      <c r="H87" s="194"/>
      <c r="I87" s="194"/>
      <c r="J87" s="194"/>
      <c r="K87" s="195"/>
      <c r="L87" s="288"/>
    </row>
    <row r="88" spans="1:12" x14ac:dyDescent="0.15">
      <c r="A88" s="305"/>
      <c r="B88" s="292"/>
      <c r="C88" s="284"/>
      <c r="D88" s="284" t="s">
        <v>131</v>
      </c>
      <c r="E88" s="284"/>
      <c r="F88" s="283" t="s">
        <v>171</v>
      </c>
      <c r="G88" s="284"/>
      <c r="H88" s="284"/>
      <c r="I88" s="283" t="s">
        <v>171</v>
      </c>
      <c r="J88" s="284"/>
      <c r="K88" s="284"/>
      <c r="L88" s="288"/>
    </row>
    <row r="89" spans="1:12" x14ac:dyDescent="0.15">
      <c r="A89" s="305"/>
      <c r="B89" s="292"/>
      <c r="C89" s="284"/>
      <c r="D89" s="284"/>
      <c r="E89" s="284"/>
      <c r="F89" s="191">
        <v>3</v>
      </c>
      <c r="G89" s="191">
        <v>0</v>
      </c>
      <c r="H89" s="191">
        <v>3</v>
      </c>
      <c r="I89" s="191">
        <v>3</v>
      </c>
      <c r="J89" s="191">
        <v>0</v>
      </c>
      <c r="K89" s="192">
        <v>3</v>
      </c>
      <c r="L89" s="289"/>
    </row>
    <row r="90" spans="1:12" x14ac:dyDescent="0.15">
      <c r="A90" s="305"/>
      <c r="B90" s="292"/>
      <c r="C90" s="283" t="s">
        <v>154</v>
      </c>
      <c r="D90" s="284" t="s">
        <v>19</v>
      </c>
      <c r="E90" s="284"/>
      <c r="F90" s="285"/>
      <c r="G90" s="285"/>
      <c r="H90" s="285"/>
      <c r="I90" s="285"/>
      <c r="J90" s="285"/>
      <c r="K90" s="286"/>
      <c r="L90" s="287" t="s">
        <v>143</v>
      </c>
    </row>
    <row r="91" spans="1:12" x14ac:dyDescent="0.15">
      <c r="A91" s="305"/>
      <c r="B91" s="292"/>
      <c r="C91" s="284"/>
      <c r="D91" s="284"/>
      <c r="E91" s="284"/>
      <c r="F91" s="194"/>
      <c r="G91" s="194"/>
      <c r="H91" s="194"/>
      <c r="I91" s="194"/>
      <c r="J91" s="194"/>
      <c r="K91" s="195"/>
      <c r="L91" s="288"/>
    </row>
    <row r="92" spans="1:12" x14ac:dyDescent="0.15">
      <c r="A92" s="305"/>
      <c r="B92" s="292"/>
      <c r="C92" s="284"/>
      <c r="D92" s="284" t="s">
        <v>131</v>
      </c>
      <c r="E92" s="284"/>
      <c r="F92" s="283" t="s">
        <v>172</v>
      </c>
      <c r="G92" s="284"/>
      <c r="H92" s="284"/>
      <c r="I92" s="284"/>
      <c r="J92" s="284"/>
      <c r="K92" s="290"/>
      <c r="L92" s="288"/>
    </row>
    <row r="93" spans="1:12" x14ac:dyDescent="0.15">
      <c r="A93" s="305"/>
      <c r="B93" s="292"/>
      <c r="C93" s="284"/>
      <c r="D93" s="284"/>
      <c r="E93" s="284"/>
      <c r="F93" s="191">
        <v>3</v>
      </c>
      <c r="G93" s="191">
        <v>0</v>
      </c>
      <c r="H93" s="191">
        <v>3</v>
      </c>
      <c r="I93" s="191"/>
      <c r="J93" s="191"/>
      <c r="K93" s="192"/>
      <c r="L93" s="289"/>
    </row>
    <row r="94" spans="1:12" x14ac:dyDescent="0.15">
      <c r="A94" s="305"/>
      <c r="B94" s="292"/>
      <c r="C94" s="283" t="s">
        <v>137</v>
      </c>
      <c r="D94" s="284" t="s">
        <v>19</v>
      </c>
      <c r="E94" s="284"/>
      <c r="F94" s="285"/>
      <c r="G94" s="285"/>
      <c r="H94" s="285"/>
      <c r="I94" s="285"/>
      <c r="J94" s="285"/>
      <c r="K94" s="286"/>
      <c r="L94" s="287" t="s">
        <v>173</v>
      </c>
    </row>
    <row r="95" spans="1:12" x14ac:dyDescent="0.15">
      <c r="A95" s="305"/>
      <c r="B95" s="292"/>
      <c r="C95" s="284"/>
      <c r="D95" s="284"/>
      <c r="E95" s="284"/>
      <c r="F95" s="194"/>
      <c r="G95" s="194"/>
      <c r="H95" s="194"/>
      <c r="I95" s="194"/>
      <c r="J95" s="194"/>
      <c r="K95" s="195"/>
      <c r="L95" s="288"/>
    </row>
    <row r="96" spans="1:12" x14ac:dyDescent="0.15">
      <c r="A96" s="305"/>
      <c r="B96" s="292"/>
      <c r="C96" s="284"/>
      <c r="D96" s="284" t="s">
        <v>131</v>
      </c>
      <c r="E96" s="284"/>
      <c r="F96" s="283" t="s">
        <v>174</v>
      </c>
      <c r="G96" s="284"/>
      <c r="H96" s="284"/>
      <c r="I96" s="284"/>
      <c r="J96" s="284"/>
      <c r="K96" s="290"/>
      <c r="L96" s="288"/>
    </row>
    <row r="97" spans="1:12" x14ac:dyDescent="0.15">
      <c r="A97" s="305"/>
      <c r="B97" s="292"/>
      <c r="C97" s="284"/>
      <c r="D97" s="284"/>
      <c r="E97" s="284"/>
      <c r="F97" s="191">
        <v>3</v>
      </c>
      <c r="G97" s="191">
        <v>0</v>
      </c>
      <c r="H97" s="191">
        <v>0</v>
      </c>
      <c r="I97" s="191"/>
      <c r="J97" s="191"/>
      <c r="K97" s="192"/>
      <c r="L97" s="289"/>
    </row>
    <row r="98" spans="1:12" x14ac:dyDescent="0.15">
      <c r="A98" s="305"/>
      <c r="B98" s="292"/>
      <c r="C98" s="283" t="s">
        <v>154</v>
      </c>
      <c r="D98" s="284" t="s">
        <v>145</v>
      </c>
      <c r="E98" s="284"/>
      <c r="F98" s="285"/>
      <c r="G98" s="285"/>
      <c r="H98" s="285"/>
      <c r="I98" s="285"/>
      <c r="J98" s="285"/>
      <c r="K98" s="286"/>
      <c r="L98" s="287" t="s">
        <v>146</v>
      </c>
    </row>
    <row r="99" spans="1:12" x14ac:dyDescent="0.15">
      <c r="A99" s="305"/>
      <c r="B99" s="292"/>
      <c r="C99" s="284"/>
      <c r="D99" s="284"/>
      <c r="E99" s="284"/>
      <c r="F99" s="194"/>
      <c r="G99" s="194"/>
      <c r="H99" s="194"/>
      <c r="I99" s="194"/>
      <c r="J99" s="194"/>
      <c r="K99" s="195"/>
      <c r="L99" s="288"/>
    </row>
    <row r="100" spans="1:12" x14ac:dyDescent="0.15">
      <c r="A100" s="305"/>
      <c r="B100" s="292"/>
      <c r="C100" s="284"/>
      <c r="D100" s="284" t="s">
        <v>131</v>
      </c>
      <c r="E100" s="284"/>
      <c r="F100" s="283" t="s">
        <v>176</v>
      </c>
      <c r="G100" s="284"/>
      <c r="H100" s="284"/>
      <c r="I100" s="283" t="s">
        <v>175</v>
      </c>
      <c r="J100" s="284"/>
      <c r="K100" s="284"/>
      <c r="L100" s="288"/>
    </row>
    <row r="101" spans="1:12" x14ac:dyDescent="0.15">
      <c r="A101" s="305"/>
      <c r="B101" s="292"/>
      <c r="C101" s="284"/>
      <c r="D101" s="284"/>
      <c r="E101" s="284"/>
      <c r="F101" s="191">
        <v>2</v>
      </c>
      <c r="G101" s="191">
        <v>2</v>
      </c>
      <c r="H101" s="191">
        <v>0</v>
      </c>
      <c r="I101" s="191">
        <v>2</v>
      </c>
      <c r="J101" s="191">
        <v>1</v>
      </c>
      <c r="K101" s="192">
        <v>1</v>
      </c>
      <c r="L101" s="289"/>
    </row>
    <row r="102" spans="1:12" x14ac:dyDescent="0.15">
      <c r="A102" s="305"/>
      <c r="B102" s="292"/>
      <c r="C102" s="283" t="s">
        <v>137</v>
      </c>
      <c r="D102" s="284" t="s">
        <v>19</v>
      </c>
      <c r="E102" s="284"/>
      <c r="F102" s="285"/>
      <c r="G102" s="285"/>
      <c r="H102" s="285"/>
      <c r="I102" s="285"/>
      <c r="J102" s="285"/>
      <c r="K102" s="286"/>
      <c r="L102" s="287" t="s">
        <v>143</v>
      </c>
    </row>
    <row r="103" spans="1:12" x14ac:dyDescent="0.15">
      <c r="A103" s="305"/>
      <c r="B103" s="292"/>
      <c r="C103" s="284"/>
      <c r="D103" s="284"/>
      <c r="E103" s="284"/>
      <c r="F103" s="194"/>
      <c r="G103" s="194"/>
      <c r="H103" s="194"/>
      <c r="I103" s="194"/>
      <c r="J103" s="194"/>
      <c r="K103" s="195"/>
      <c r="L103" s="288"/>
    </row>
    <row r="104" spans="1:12" x14ac:dyDescent="0.15">
      <c r="A104" s="305"/>
      <c r="B104" s="292"/>
      <c r="C104" s="284"/>
      <c r="D104" s="284" t="s">
        <v>131</v>
      </c>
      <c r="E104" s="284"/>
      <c r="F104" s="283" t="s">
        <v>177</v>
      </c>
      <c r="G104" s="284"/>
      <c r="H104" s="284"/>
      <c r="I104" s="284"/>
      <c r="J104" s="284"/>
      <c r="K104" s="290"/>
      <c r="L104" s="288"/>
    </row>
    <row r="105" spans="1:12" x14ac:dyDescent="0.15">
      <c r="A105" s="305"/>
      <c r="B105" s="292"/>
      <c r="C105" s="284"/>
      <c r="D105" s="284"/>
      <c r="E105" s="284"/>
      <c r="F105" s="191">
        <v>3</v>
      </c>
      <c r="G105" s="191">
        <v>3</v>
      </c>
      <c r="H105" s="191">
        <v>0</v>
      </c>
      <c r="I105" s="191"/>
      <c r="J105" s="191"/>
      <c r="K105" s="192"/>
      <c r="L105" s="289"/>
    </row>
    <row r="106" spans="1:12" x14ac:dyDescent="0.15">
      <c r="A106" s="305"/>
      <c r="B106" s="292"/>
      <c r="C106" s="283" t="s">
        <v>154</v>
      </c>
      <c r="D106" s="284" t="s">
        <v>145</v>
      </c>
      <c r="E106" s="284"/>
      <c r="F106" s="285"/>
      <c r="G106" s="285"/>
      <c r="H106" s="285"/>
      <c r="I106" s="285"/>
      <c r="J106" s="285"/>
      <c r="K106" s="286"/>
      <c r="L106" s="287" t="s">
        <v>156</v>
      </c>
    </row>
    <row r="107" spans="1:12" x14ac:dyDescent="0.15">
      <c r="A107" s="305"/>
      <c r="B107" s="292"/>
      <c r="C107" s="284"/>
      <c r="D107" s="284"/>
      <c r="E107" s="284"/>
      <c r="F107" s="194"/>
      <c r="G107" s="194"/>
      <c r="H107" s="194"/>
      <c r="I107" s="194"/>
      <c r="J107" s="194"/>
      <c r="K107" s="195"/>
      <c r="L107" s="288"/>
    </row>
    <row r="108" spans="1:12" x14ac:dyDescent="0.15">
      <c r="A108" s="305"/>
      <c r="B108" s="292"/>
      <c r="C108" s="284"/>
      <c r="D108" s="284" t="s">
        <v>131</v>
      </c>
      <c r="E108" s="284"/>
      <c r="F108" s="283"/>
      <c r="G108" s="284"/>
      <c r="H108" s="284"/>
      <c r="I108" s="283" t="s">
        <v>178</v>
      </c>
      <c r="J108" s="284"/>
      <c r="K108" s="290"/>
      <c r="L108" s="288"/>
    </row>
    <row r="109" spans="1:12" x14ac:dyDescent="0.15">
      <c r="A109" s="305"/>
      <c r="B109" s="292"/>
      <c r="C109" s="284"/>
      <c r="D109" s="284"/>
      <c r="E109" s="284"/>
      <c r="F109" s="191"/>
      <c r="G109" s="191"/>
      <c r="H109" s="191"/>
      <c r="I109" s="191">
        <v>2</v>
      </c>
      <c r="J109" s="191">
        <v>0</v>
      </c>
      <c r="K109" s="192">
        <v>2</v>
      </c>
      <c r="L109" s="289"/>
    </row>
    <row r="110" spans="1:12" x14ac:dyDescent="0.15">
      <c r="A110" s="305"/>
      <c r="B110" s="292"/>
      <c r="C110" s="283" t="s">
        <v>154</v>
      </c>
      <c r="D110" s="284" t="s">
        <v>19</v>
      </c>
      <c r="E110" s="284"/>
      <c r="F110" s="285"/>
      <c r="G110" s="285"/>
      <c r="H110" s="285"/>
      <c r="I110" s="301" t="s">
        <v>179</v>
      </c>
      <c r="J110" s="285"/>
      <c r="K110" s="286"/>
      <c r="L110" s="287" t="s">
        <v>142</v>
      </c>
    </row>
    <row r="111" spans="1:12" x14ac:dyDescent="0.15">
      <c r="A111" s="305"/>
      <c r="B111" s="292"/>
      <c r="C111" s="284"/>
      <c r="D111" s="284"/>
      <c r="E111" s="284"/>
      <c r="F111" s="194"/>
      <c r="G111" s="194"/>
      <c r="H111" s="194"/>
      <c r="I111" s="194">
        <v>1</v>
      </c>
      <c r="J111" s="194">
        <v>1</v>
      </c>
      <c r="K111" s="195">
        <v>0</v>
      </c>
      <c r="L111" s="288"/>
    </row>
    <row r="112" spans="1:12" x14ac:dyDescent="0.15">
      <c r="A112" s="305"/>
      <c r="B112" s="292"/>
      <c r="C112" s="284"/>
      <c r="D112" s="284" t="s">
        <v>131</v>
      </c>
      <c r="E112" s="284"/>
      <c r="F112" s="283"/>
      <c r="G112" s="284"/>
      <c r="H112" s="284"/>
      <c r="I112" s="301"/>
      <c r="J112" s="285"/>
      <c r="K112" s="286"/>
      <c r="L112" s="288"/>
    </row>
    <row r="113" spans="1:12" x14ac:dyDescent="0.15">
      <c r="A113" s="305"/>
      <c r="B113" s="292"/>
      <c r="C113" s="284"/>
      <c r="D113" s="284"/>
      <c r="E113" s="284"/>
      <c r="F113" s="191"/>
      <c r="G113" s="191"/>
      <c r="H113" s="191"/>
      <c r="I113" s="194"/>
      <c r="J113" s="194"/>
      <c r="K113" s="195"/>
      <c r="L113" s="289"/>
    </row>
    <row r="114" spans="1:12" x14ac:dyDescent="0.15">
      <c r="A114" s="305"/>
      <c r="B114" s="292"/>
      <c r="C114" s="283" t="s">
        <v>154</v>
      </c>
      <c r="D114" s="284" t="s">
        <v>145</v>
      </c>
      <c r="E114" s="284"/>
      <c r="F114" s="285"/>
      <c r="G114" s="285"/>
      <c r="H114" s="285"/>
      <c r="I114" s="285"/>
      <c r="J114" s="285"/>
      <c r="K114" s="286"/>
      <c r="L114" s="287" t="s">
        <v>143</v>
      </c>
    </row>
    <row r="115" spans="1:12" x14ac:dyDescent="0.15">
      <c r="A115" s="305"/>
      <c r="B115" s="292"/>
      <c r="C115" s="284"/>
      <c r="D115" s="284"/>
      <c r="E115" s="284"/>
      <c r="F115" s="194"/>
      <c r="G115" s="194"/>
      <c r="H115" s="194"/>
      <c r="I115" s="194"/>
      <c r="J115" s="194"/>
      <c r="K115" s="195"/>
      <c r="L115" s="288"/>
    </row>
    <row r="116" spans="1:12" x14ac:dyDescent="0.15">
      <c r="A116" s="305"/>
      <c r="B116" s="292"/>
      <c r="C116" s="284"/>
      <c r="D116" s="284" t="s">
        <v>131</v>
      </c>
      <c r="E116" s="284"/>
      <c r="F116" s="283"/>
      <c r="G116" s="284"/>
      <c r="H116" s="284"/>
      <c r="I116" s="301" t="s">
        <v>180</v>
      </c>
      <c r="J116" s="285"/>
      <c r="K116" s="286"/>
      <c r="L116" s="288"/>
    </row>
    <row r="117" spans="1:12" x14ac:dyDescent="0.15">
      <c r="A117" s="305"/>
      <c r="B117" s="292"/>
      <c r="C117" s="284"/>
      <c r="D117" s="284"/>
      <c r="E117" s="284"/>
      <c r="F117" s="191"/>
      <c r="G117" s="191"/>
      <c r="H117" s="191"/>
      <c r="I117" s="194">
        <v>3</v>
      </c>
      <c r="J117" s="194">
        <v>0</v>
      </c>
      <c r="K117" s="195">
        <v>3</v>
      </c>
      <c r="L117" s="289"/>
    </row>
    <row r="118" spans="1:12" x14ac:dyDescent="0.15">
      <c r="A118" s="305"/>
      <c r="B118" s="293"/>
      <c r="C118" s="279" t="s">
        <v>161</v>
      </c>
      <c r="D118" s="279"/>
      <c r="E118" s="279"/>
      <c r="F118" s="193">
        <f>SUM(F105,F101,F93,F89,F85,F81)</f>
        <v>18</v>
      </c>
      <c r="G118" s="193">
        <f>SUM(G81,G85,G89,G93,G97,G101,G105)</f>
        <v>5</v>
      </c>
      <c r="H118" s="193">
        <f>SUM(H81,H85,H89,H93,H97,H101,H105)</f>
        <v>13</v>
      </c>
      <c r="I118" s="193">
        <f>SUM(I81,I85,I89,I101,I109,I111,I117)</f>
        <v>17</v>
      </c>
      <c r="J118" s="193">
        <f>SUM(J81,J85,J89,J101,J109,J111,J117)</f>
        <v>2</v>
      </c>
      <c r="K118" s="74">
        <f>SUM(K117,K81,K85,K89,K101,K109,K111)</f>
        <v>15</v>
      </c>
      <c r="L118" s="78"/>
    </row>
    <row r="119" spans="1:12" x14ac:dyDescent="0.15">
      <c r="A119" s="305"/>
      <c r="B119" s="280" t="s">
        <v>26</v>
      </c>
      <c r="C119" s="280"/>
      <c r="D119" s="280"/>
      <c r="E119" s="280"/>
      <c r="F119" s="190">
        <f t="shared" ref="F119:K119" si="1">SUM(F77,F118)</f>
        <v>22</v>
      </c>
      <c r="G119" s="190">
        <f t="shared" si="1"/>
        <v>7</v>
      </c>
      <c r="H119" s="190">
        <f t="shared" si="1"/>
        <v>15</v>
      </c>
      <c r="I119" s="190">
        <f t="shared" si="1"/>
        <v>20</v>
      </c>
      <c r="J119" s="190">
        <f t="shared" si="1"/>
        <v>4</v>
      </c>
      <c r="K119" s="75">
        <f t="shared" si="1"/>
        <v>16</v>
      </c>
      <c r="L119" s="77"/>
    </row>
    <row r="120" spans="1:12" x14ac:dyDescent="0.15">
      <c r="A120" s="305">
        <v>2</v>
      </c>
      <c r="B120" s="284">
        <v>1</v>
      </c>
      <c r="C120" s="283" t="s">
        <v>135</v>
      </c>
      <c r="D120" s="284" t="s">
        <v>17</v>
      </c>
      <c r="E120" s="284"/>
      <c r="F120" s="284"/>
      <c r="G120" s="284"/>
      <c r="H120" s="284"/>
      <c r="I120" s="284"/>
      <c r="J120" s="284"/>
      <c r="K120" s="290"/>
      <c r="L120" s="300" t="s">
        <v>134</v>
      </c>
    </row>
    <row r="121" spans="1:12" x14ac:dyDescent="0.15">
      <c r="A121" s="305"/>
      <c r="B121" s="284"/>
      <c r="C121" s="284"/>
      <c r="D121" s="284"/>
      <c r="E121" s="284"/>
      <c r="F121" s="191"/>
      <c r="G121" s="191"/>
      <c r="H121" s="191"/>
      <c r="I121" s="191"/>
      <c r="J121" s="191"/>
      <c r="K121" s="192"/>
      <c r="L121" s="298"/>
    </row>
    <row r="122" spans="1:12" x14ac:dyDescent="0.15">
      <c r="A122" s="305"/>
      <c r="B122" s="284"/>
      <c r="C122" s="284"/>
      <c r="D122" s="284" t="s">
        <v>18</v>
      </c>
      <c r="E122" s="284"/>
      <c r="F122" s="285"/>
      <c r="G122" s="285"/>
      <c r="H122" s="285"/>
      <c r="I122" s="301" t="s">
        <v>181</v>
      </c>
      <c r="J122" s="285"/>
      <c r="K122" s="286"/>
      <c r="L122" s="298"/>
    </row>
    <row r="123" spans="1:12" x14ac:dyDescent="0.15">
      <c r="A123" s="305"/>
      <c r="B123" s="284"/>
      <c r="C123" s="284"/>
      <c r="D123" s="284"/>
      <c r="E123" s="284"/>
      <c r="F123" s="194"/>
      <c r="G123" s="194"/>
      <c r="H123" s="194"/>
      <c r="I123" s="194">
        <v>1</v>
      </c>
      <c r="J123" s="194">
        <v>1</v>
      </c>
      <c r="K123" s="195">
        <v>0</v>
      </c>
      <c r="L123" s="299"/>
    </row>
    <row r="124" spans="1:12" x14ac:dyDescent="0.15">
      <c r="A124" s="305"/>
      <c r="B124" s="284"/>
      <c r="C124" s="279" t="s">
        <v>25</v>
      </c>
      <c r="D124" s="279"/>
      <c r="E124" s="279"/>
      <c r="F124" s="193">
        <v>0</v>
      </c>
      <c r="G124" s="193">
        <v>0</v>
      </c>
      <c r="H124" s="193">
        <v>0</v>
      </c>
      <c r="I124" s="193">
        <f>SUM(I123)</f>
        <v>1</v>
      </c>
      <c r="J124" s="193">
        <f>SUM(J123)</f>
        <v>1</v>
      </c>
      <c r="K124" s="74">
        <f>SUM(K123)</f>
        <v>0</v>
      </c>
      <c r="L124" s="76"/>
    </row>
    <row r="125" spans="1:12" x14ac:dyDescent="0.15">
      <c r="A125" s="305"/>
      <c r="B125" s="284"/>
      <c r="C125" s="283" t="s">
        <v>137</v>
      </c>
      <c r="D125" s="284" t="s">
        <v>145</v>
      </c>
      <c r="E125" s="284"/>
      <c r="F125" s="301" t="s">
        <v>182</v>
      </c>
      <c r="G125" s="285"/>
      <c r="H125" s="286"/>
      <c r="I125" s="302"/>
      <c r="J125" s="303"/>
      <c r="K125" s="304"/>
      <c r="L125" s="300" t="s">
        <v>142</v>
      </c>
    </row>
    <row r="126" spans="1:12" x14ac:dyDescent="0.15">
      <c r="A126" s="305"/>
      <c r="B126" s="284"/>
      <c r="C126" s="284"/>
      <c r="D126" s="284"/>
      <c r="E126" s="284"/>
      <c r="F126" s="194">
        <v>1</v>
      </c>
      <c r="G126" s="194">
        <v>1</v>
      </c>
      <c r="H126" s="195">
        <v>0</v>
      </c>
      <c r="I126" s="194"/>
      <c r="J126" s="194"/>
      <c r="K126" s="195"/>
      <c r="L126" s="298"/>
    </row>
    <row r="127" spans="1:12" x14ac:dyDescent="0.15">
      <c r="A127" s="305"/>
      <c r="B127" s="284"/>
      <c r="C127" s="284"/>
      <c r="D127" s="284" t="s">
        <v>131</v>
      </c>
      <c r="E127" s="284"/>
      <c r="F127" s="284"/>
      <c r="G127" s="284"/>
      <c r="H127" s="290"/>
      <c r="I127" s="284"/>
      <c r="J127" s="284"/>
      <c r="K127" s="290"/>
      <c r="L127" s="298"/>
    </row>
    <row r="128" spans="1:12" x14ac:dyDescent="0.15">
      <c r="A128" s="305"/>
      <c r="B128" s="284"/>
      <c r="C128" s="284"/>
      <c r="D128" s="284"/>
      <c r="E128" s="284"/>
      <c r="F128" s="191"/>
      <c r="G128" s="191"/>
      <c r="H128" s="192"/>
      <c r="I128" s="191"/>
      <c r="J128" s="191"/>
      <c r="K128" s="192"/>
      <c r="L128" s="299"/>
    </row>
    <row r="129" spans="1:12" x14ac:dyDescent="0.15">
      <c r="A129" s="305"/>
      <c r="B129" s="284"/>
      <c r="C129" s="283" t="s">
        <v>154</v>
      </c>
      <c r="D129" s="284" t="s">
        <v>19</v>
      </c>
      <c r="E129" s="284"/>
      <c r="F129" s="285"/>
      <c r="G129" s="285"/>
      <c r="H129" s="286"/>
      <c r="I129" s="285"/>
      <c r="J129" s="285"/>
      <c r="K129" s="286"/>
      <c r="L129" s="300"/>
    </row>
    <row r="130" spans="1:12" x14ac:dyDescent="0.15">
      <c r="A130" s="305"/>
      <c r="B130" s="284"/>
      <c r="C130" s="284"/>
      <c r="D130" s="284"/>
      <c r="E130" s="284"/>
      <c r="F130" s="194"/>
      <c r="G130" s="194"/>
      <c r="H130" s="195"/>
      <c r="I130" s="194"/>
      <c r="J130" s="194"/>
      <c r="K130" s="195"/>
      <c r="L130" s="298"/>
    </row>
    <row r="131" spans="1:12" x14ac:dyDescent="0.15">
      <c r="A131" s="305"/>
      <c r="B131" s="284"/>
      <c r="C131" s="284"/>
      <c r="D131" s="284" t="s">
        <v>131</v>
      </c>
      <c r="E131" s="284"/>
      <c r="F131" s="283" t="s">
        <v>183</v>
      </c>
      <c r="G131" s="284"/>
      <c r="H131" s="290"/>
      <c r="I131" s="283" t="s">
        <v>80</v>
      </c>
      <c r="J131" s="284"/>
      <c r="K131" s="290"/>
      <c r="L131" s="298"/>
    </row>
    <row r="132" spans="1:12" x14ac:dyDescent="0.15">
      <c r="A132" s="305"/>
      <c r="B132" s="284"/>
      <c r="C132" s="284"/>
      <c r="D132" s="284"/>
      <c r="E132" s="284"/>
      <c r="F132" s="191">
        <v>3</v>
      </c>
      <c r="G132" s="191">
        <v>0</v>
      </c>
      <c r="H132" s="192">
        <v>3</v>
      </c>
      <c r="I132" s="191">
        <v>3</v>
      </c>
      <c r="J132" s="191">
        <v>0</v>
      </c>
      <c r="K132" s="192">
        <v>3</v>
      </c>
      <c r="L132" s="299"/>
    </row>
    <row r="133" spans="1:12" x14ac:dyDescent="0.15">
      <c r="A133" s="305"/>
      <c r="B133" s="284"/>
      <c r="C133" s="283" t="s">
        <v>154</v>
      </c>
      <c r="D133" s="284" t="s">
        <v>19</v>
      </c>
      <c r="E133" s="284"/>
      <c r="F133" s="285"/>
      <c r="G133" s="285"/>
      <c r="H133" s="286"/>
      <c r="I133" s="285"/>
      <c r="J133" s="285"/>
      <c r="K133" s="286"/>
      <c r="L133" s="300"/>
    </row>
    <row r="134" spans="1:12" x14ac:dyDescent="0.15">
      <c r="A134" s="305"/>
      <c r="B134" s="284"/>
      <c r="C134" s="284"/>
      <c r="D134" s="284"/>
      <c r="E134" s="284"/>
      <c r="F134" s="194"/>
      <c r="G134" s="194"/>
      <c r="H134" s="195"/>
      <c r="I134" s="194"/>
      <c r="J134" s="194"/>
      <c r="K134" s="195"/>
      <c r="L134" s="298"/>
    </row>
    <row r="135" spans="1:12" x14ac:dyDescent="0.15">
      <c r="A135" s="305"/>
      <c r="B135" s="284"/>
      <c r="C135" s="284"/>
      <c r="D135" s="284" t="s">
        <v>18</v>
      </c>
      <c r="E135" s="284"/>
      <c r="F135" s="283" t="s">
        <v>184</v>
      </c>
      <c r="G135" s="284"/>
      <c r="H135" s="290"/>
      <c r="I135" s="283" t="s">
        <v>184</v>
      </c>
      <c r="J135" s="284"/>
      <c r="K135" s="290"/>
      <c r="L135" s="298"/>
    </row>
    <row r="136" spans="1:12" x14ac:dyDescent="0.15">
      <c r="A136" s="305"/>
      <c r="B136" s="284"/>
      <c r="C136" s="284"/>
      <c r="D136" s="284"/>
      <c r="E136" s="284"/>
      <c r="F136" s="191">
        <v>3</v>
      </c>
      <c r="G136" s="191">
        <v>0</v>
      </c>
      <c r="H136" s="192">
        <v>3</v>
      </c>
      <c r="I136" s="191">
        <v>3</v>
      </c>
      <c r="J136" s="191">
        <v>0</v>
      </c>
      <c r="K136" s="192">
        <v>3</v>
      </c>
      <c r="L136" s="299"/>
    </row>
    <row r="137" spans="1:12" x14ac:dyDescent="0.15">
      <c r="A137" s="305"/>
      <c r="B137" s="284"/>
      <c r="C137" s="283" t="s">
        <v>137</v>
      </c>
      <c r="D137" s="284" t="s">
        <v>145</v>
      </c>
      <c r="E137" s="284"/>
      <c r="F137" s="285"/>
      <c r="G137" s="285"/>
      <c r="H137" s="286"/>
      <c r="I137" s="285"/>
      <c r="J137" s="285"/>
      <c r="K137" s="286"/>
      <c r="L137" s="300" t="s">
        <v>173</v>
      </c>
    </row>
    <row r="138" spans="1:12" x14ac:dyDescent="0.15">
      <c r="A138" s="305"/>
      <c r="B138" s="284"/>
      <c r="C138" s="284"/>
      <c r="D138" s="284"/>
      <c r="E138" s="284"/>
      <c r="F138" s="194"/>
      <c r="G138" s="194"/>
      <c r="H138" s="195"/>
      <c r="I138" s="194"/>
      <c r="J138" s="194"/>
      <c r="K138" s="195"/>
      <c r="L138" s="298"/>
    </row>
    <row r="139" spans="1:12" x14ac:dyDescent="0.15">
      <c r="A139" s="305"/>
      <c r="B139" s="284"/>
      <c r="C139" s="284"/>
      <c r="D139" s="284" t="s">
        <v>18</v>
      </c>
      <c r="E139" s="284"/>
      <c r="F139" s="283" t="s">
        <v>185</v>
      </c>
      <c r="G139" s="284"/>
      <c r="H139" s="290"/>
      <c r="I139" s="283"/>
      <c r="J139" s="284"/>
      <c r="K139" s="290"/>
      <c r="L139" s="298"/>
    </row>
    <row r="140" spans="1:12" x14ac:dyDescent="0.15">
      <c r="A140" s="305"/>
      <c r="B140" s="284"/>
      <c r="C140" s="284"/>
      <c r="D140" s="284"/>
      <c r="E140" s="284"/>
      <c r="F140" s="191">
        <v>3</v>
      </c>
      <c r="G140" s="191">
        <v>0</v>
      </c>
      <c r="H140" s="192">
        <v>0</v>
      </c>
      <c r="I140" s="191"/>
      <c r="J140" s="191"/>
      <c r="K140" s="192"/>
      <c r="L140" s="299"/>
    </row>
    <row r="141" spans="1:12" x14ac:dyDescent="0.15">
      <c r="A141" s="305"/>
      <c r="B141" s="284"/>
      <c r="C141" s="283" t="s">
        <v>137</v>
      </c>
      <c r="D141" s="284" t="s">
        <v>145</v>
      </c>
      <c r="E141" s="284"/>
      <c r="F141" s="285"/>
      <c r="G141" s="285"/>
      <c r="H141" s="286"/>
      <c r="I141" s="285"/>
      <c r="J141" s="285"/>
      <c r="K141" s="286"/>
      <c r="L141" s="300" t="s">
        <v>186</v>
      </c>
    </row>
    <row r="142" spans="1:12" x14ac:dyDescent="0.15">
      <c r="A142" s="305"/>
      <c r="B142" s="284"/>
      <c r="C142" s="284"/>
      <c r="D142" s="284"/>
      <c r="E142" s="284"/>
      <c r="F142" s="194"/>
      <c r="G142" s="194"/>
      <c r="H142" s="195"/>
      <c r="I142" s="194"/>
      <c r="J142" s="194"/>
      <c r="K142" s="195"/>
      <c r="L142" s="298"/>
    </row>
    <row r="143" spans="1:12" x14ac:dyDescent="0.15">
      <c r="A143" s="305"/>
      <c r="B143" s="284"/>
      <c r="C143" s="284"/>
      <c r="D143" s="284" t="s">
        <v>131</v>
      </c>
      <c r="E143" s="284"/>
      <c r="F143" s="283" t="s">
        <v>69</v>
      </c>
      <c r="G143" s="284"/>
      <c r="H143" s="290"/>
      <c r="I143" s="283" t="s">
        <v>69</v>
      </c>
      <c r="J143" s="284"/>
      <c r="K143" s="290"/>
      <c r="L143" s="298"/>
    </row>
    <row r="144" spans="1:12" x14ac:dyDescent="0.15">
      <c r="A144" s="305"/>
      <c r="B144" s="284"/>
      <c r="C144" s="284"/>
      <c r="D144" s="284"/>
      <c r="E144" s="284"/>
      <c r="F144" s="191">
        <v>2</v>
      </c>
      <c r="G144" s="191">
        <v>2</v>
      </c>
      <c r="H144" s="192">
        <v>0</v>
      </c>
      <c r="I144" s="191">
        <v>2</v>
      </c>
      <c r="J144" s="191">
        <v>0</v>
      </c>
      <c r="K144" s="192">
        <v>2</v>
      </c>
      <c r="L144" s="299"/>
    </row>
    <row r="145" spans="1:12" x14ac:dyDescent="0.15">
      <c r="A145" s="305"/>
      <c r="B145" s="284"/>
      <c r="C145" s="283" t="s">
        <v>154</v>
      </c>
      <c r="D145" s="284" t="s">
        <v>145</v>
      </c>
      <c r="E145" s="284"/>
      <c r="F145" s="285"/>
      <c r="G145" s="285"/>
      <c r="H145" s="286"/>
      <c r="I145" s="285"/>
      <c r="J145" s="285"/>
      <c r="K145" s="286"/>
      <c r="L145" s="300"/>
    </row>
    <row r="146" spans="1:12" x14ac:dyDescent="0.15">
      <c r="A146" s="305"/>
      <c r="B146" s="284"/>
      <c r="C146" s="284"/>
      <c r="D146" s="284"/>
      <c r="E146" s="284"/>
      <c r="F146" s="194"/>
      <c r="G146" s="194"/>
      <c r="H146" s="195"/>
      <c r="I146" s="194"/>
      <c r="J146" s="194"/>
      <c r="K146" s="195"/>
      <c r="L146" s="298"/>
    </row>
    <row r="147" spans="1:12" x14ac:dyDescent="0.15">
      <c r="A147" s="305"/>
      <c r="B147" s="284"/>
      <c r="C147" s="284"/>
      <c r="D147" s="284" t="s">
        <v>18</v>
      </c>
      <c r="E147" s="284"/>
      <c r="F147" s="283" t="s">
        <v>187</v>
      </c>
      <c r="G147" s="284"/>
      <c r="H147" s="290"/>
      <c r="I147" s="283" t="s">
        <v>187</v>
      </c>
      <c r="J147" s="284"/>
      <c r="K147" s="290"/>
      <c r="L147" s="298"/>
    </row>
    <row r="148" spans="1:12" x14ac:dyDescent="0.15">
      <c r="A148" s="305"/>
      <c r="B148" s="284"/>
      <c r="C148" s="284"/>
      <c r="D148" s="284"/>
      <c r="E148" s="284"/>
      <c r="F148" s="191">
        <v>3</v>
      </c>
      <c r="G148" s="191">
        <v>0</v>
      </c>
      <c r="H148" s="192">
        <v>3</v>
      </c>
      <c r="I148" s="191">
        <v>3</v>
      </c>
      <c r="J148" s="191">
        <v>0</v>
      </c>
      <c r="K148" s="192">
        <v>3</v>
      </c>
      <c r="L148" s="299"/>
    </row>
    <row r="149" spans="1:12" x14ac:dyDescent="0.15">
      <c r="A149" s="305"/>
      <c r="B149" s="284"/>
      <c r="C149" s="283" t="s">
        <v>137</v>
      </c>
      <c r="D149" s="284" t="s">
        <v>145</v>
      </c>
      <c r="E149" s="284"/>
      <c r="F149" s="285"/>
      <c r="G149" s="285"/>
      <c r="H149" s="286"/>
      <c r="I149" s="285"/>
      <c r="J149" s="285"/>
      <c r="K149" s="286"/>
      <c r="L149" s="300" t="s">
        <v>142</v>
      </c>
    </row>
    <row r="150" spans="1:12" x14ac:dyDescent="0.15">
      <c r="A150" s="305"/>
      <c r="B150" s="284"/>
      <c r="C150" s="284"/>
      <c r="D150" s="284"/>
      <c r="E150" s="284"/>
      <c r="F150" s="194"/>
      <c r="G150" s="194"/>
      <c r="H150" s="195"/>
      <c r="I150" s="194"/>
      <c r="J150" s="194"/>
      <c r="K150" s="195"/>
      <c r="L150" s="298"/>
    </row>
    <row r="151" spans="1:12" x14ac:dyDescent="0.15">
      <c r="A151" s="305"/>
      <c r="B151" s="284"/>
      <c r="C151" s="284"/>
      <c r="D151" s="284" t="s">
        <v>18</v>
      </c>
      <c r="E151" s="284"/>
      <c r="F151" s="283" t="s">
        <v>188</v>
      </c>
      <c r="G151" s="284"/>
      <c r="H151" s="290"/>
      <c r="I151" s="283"/>
      <c r="J151" s="284"/>
      <c r="K151" s="290"/>
      <c r="L151" s="298"/>
    </row>
    <row r="152" spans="1:12" x14ac:dyDescent="0.15">
      <c r="A152" s="305"/>
      <c r="B152" s="284"/>
      <c r="C152" s="284"/>
      <c r="D152" s="284"/>
      <c r="E152" s="284"/>
      <c r="F152" s="191">
        <v>3</v>
      </c>
      <c r="G152" s="191">
        <v>0</v>
      </c>
      <c r="H152" s="192">
        <v>3</v>
      </c>
      <c r="I152" s="191"/>
      <c r="J152" s="191"/>
      <c r="K152" s="192"/>
      <c r="L152" s="299"/>
    </row>
    <row r="153" spans="1:12" x14ac:dyDescent="0.15">
      <c r="A153" s="305"/>
      <c r="B153" s="284"/>
      <c r="C153" s="283" t="s">
        <v>137</v>
      </c>
      <c r="D153" s="284" t="s">
        <v>19</v>
      </c>
      <c r="E153" s="284"/>
      <c r="F153" s="285"/>
      <c r="G153" s="285"/>
      <c r="H153" s="286"/>
      <c r="I153" s="285"/>
      <c r="J153" s="285"/>
      <c r="K153" s="286"/>
      <c r="L153" s="300" t="s">
        <v>164</v>
      </c>
    </row>
    <row r="154" spans="1:12" x14ac:dyDescent="0.15">
      <c r="A154" s="305"/>
      <c r="B154" s="284"/>
      <c r="C154" s="284"/>
      <c r="D154" s="284"/>
      <c r="E154" s="284"/>
      <c r="F154" s="194"/>
      <c r="G154" s="194"/>
      <c r="H154" s="195"/>
      <c r="I154" s="194"/>
      <c r="J154" s="194"/>
      <c r="K154" s="195"/>
      <c r="L154" s="298"/>
    </row>
    <row r="155" spans="1:12" x14ac:dyDescent="0.15">
      <c r="A155" s="305"/>
      <c r="B155" s="284"/>
      <c r="C155" s="284"/>
      <c r="D155" s="284" t="s">
        <v>18</v>
      </c>
      <c r="E155" s="284"/>
      <c r="F155" s="283" t="s">
        <v>189</v>
      </c>
      <c r="G155" s="284"/>
      <c r="H155" s="290"/>
      <c r="I155" s="283"/>
      <c r="J155" s="284"/>
      <c r="K155" s="290"/>
      <c r="L155" s="298"/>
    </row>
    <row r="156" spans="1:12" x14ac:dyDescent="0.15">
      <c r="A156" s="305"/>
      <c r="B156" s="284"/>
      <c r="C156" s="284"/>
      <c r="D156" s="284"/>
      <c r="E156" s="284"/>
      <c r="F156" s="191">
        <v>3</v>
      </c>
      <c r="G156" s="191">
        <v>0</v>
      </c>
      <c r="H156" s="192">
        <v>3</v>
      </c>
      <c r="I156" s="191"/>
      <c r="J156" s="191"/>
      <c r="K156" s="192"/>
      <c r="L156" s="299"/>
    </row>
    <row r="157" spans="1:12" x14ac:dyDescent="0.15">
      <c r="A157" s="305"/>
      <c r="B157" s="284"/>
      <c r="C157" s="283" t="s">
        <v>154</v>
      </c>
      <c r="D157" s="284" t="s">
        <v>19</v>
      </c>
      <c r="E157" s="284"/>
      <c r="F157" s="285"/>
      <c r="G157" s="285"/>
      <c r="H157" s="286"/>
      <c r="I157" s="285"/>
      <c r="J157" s="285"/>
      <c r="K157" s="286"/>
      <c r="L157" s="300" t="s">
        <v>164</v>
      </c>
    </row>
    <row r="158" spans="1:12" x14ac:dyDescent="0.15">
      <c r="A158" s="305"/>
      <c r="B158" s="284"/>
      <c r="C158" s="284"/>
      <c r="D158" s="284"/>
      <c r="E158" s="284"/>
      <c r="F158" s="194"/>
      <c r="G158" s="194"/>
      <c r="H158" s="195"/>
      <c r="I158" s="194"/>
      <c r="J158" s="194"/>
      <c r="K158" s="195"/>
      <c r="L158" s="298"/>
    </row>
    <row r="159" spans="1:12" x14ac:dyDescent="0.15">
      <c r="A159" s="305"/>
      <c r="B159" s="284"/>
      <c r="C159" s="284"/>
      <c r="D159" s="284" t="s">
        <v>131</v>
      </c>
      <c r="E159" s="284"/>
      <c r="F159" s="283" t="s">
        <v>190</v>
      </c>
      <c r="G159" s="284"/>
      <c r="H159" s="290"/>
      <c r="I159" s="283"/>
      <c r="J159" s="284"/>
      <c r="K159" s="290"/>
      <c r="L159" s="298"/>
    </row>
    <row r="160" spans="1:12" x14ac:dyDescent="0.15">
      <c r="A160" s="305"/>
      <c r="B160" s="284"/>
      <c r="C160" s="284"/>
      <c r="D160" s="284"/>
      <c r="E160" s="284"/>
      <c r="F160" s="191">
        <v>3</v>
      </c>
      <c r="G160" s="191">
        <v>1</v>
      </c>
      <c r="H160" s="192">
        <v>2</v>
      </c>
      <c r="I160" s="191"/>
      <c r="J160" s="191"/>
      <c r="K160" s="192"/>
      <c r="L160" s="299"/>
    </row>
    <row r="161" spans="1:12" x14ac:dyDescent="0.15">
      <c r="A161" s="305"/>
      <c r="B161" s="284"/>
      <c r="C161" s="283" t="s">
        <v>137</v>
      </c>
      <c r="D161" s="284" t="s">
        <v>19</v>
      </c>
      <c r="E161" s="284"/>
      <c r="F161" s="285"/>
      <c r="G161" s="285"/>
      <c r="H161" s="286"/>
      <c r="I161" s="285"/>
      <c r="J161" s="285"/>
      <c r="K161" s="286"/>
      <c r="L161" s="300" t="s">
        <v>191</v>
      </c>
    </row>
    <row r="162" spans="1:12" x14ac:dyDescent="0.15">
      <c r="A162" s="305"/>
      <c r="B162" s="284"/>
      <c r="C162" s="284"/>
      <c r="D162" s="284"/>
      <c r="E162" s="284"/>
      <c r="F162" s="194"/>
      <c r="G162" s="194"/>
      <c r="H162" s="195"/>
      <c r="I162" s="194"/>
      <c r="J162" s="194"/>
      <c r="K162" s="195"/>
      <c r="L162" s="298"/>
    </row>
    <row r="163" spans="1:12" x14ac:dyDescent="0.15">
      <c r="A163" s="305"/>
      <c r="B163" s="284"/>
      <c r="C163" s="284"/>
      <c r="D163" s="284" t="s">
        <v>131</v>
      </c>
      <c r="E163" s="284"/>
      <c r="F163" s="283"/>
      <c r="G163" s="284"/>
      <c r="H163" s="290"/>
      <c r="I163" s="283" t="s">
        <v>192</v>
      </c>
      <c r="J163" s="284"/>
      <c r="K163" s="290"/>
      <c r="L163" s="298"/>
    </row>
    <row r="164" spans="1:12" x14ac:dyDescent="0.15">
      <c r="A164" s="305"/>
      <c r="B164" s="284"/>
      <c r="C164" s="284"/>
      <c r="D164" s="284"/>
      <c r="E164" s="284"/>
      <c r="F164" s="191"/>
      <c r="G164" s="191"/>
      <c r="H164" s="192"/>
      <c r="I164" s="191">
        <v>3</v>
      </c>
      <c r="J164" s="191">
        <v>0</v>
      </c>
      <c r="K164" s="192">
        <v>0</v>
      </c>
      <c r="L164" s="299"/>
    </row>
    <row r="165" spans="1:12" x14ac:dyDescent="0.15">
      <c r="A165" s="305"/>
      <c r="B165" s="284"/>
      <c r="C165" s="283" t="s">
        <v>137</v>
      </c>
      <c r="D165" s="284" t="s">
        <v>19</v>
      </c>
      <c r="E165" s="284"/>
      <c r="F165" s="285"/>
      <c r="G165" s="285"/>
      <c r="H165" s="286"/>
      <c r="I165" s="285"/>
      <c r="J165" s="285"/>
      <c r="K165" s="286"/>
      <c r="L165" s="300" t="s">
        <v>143</v>
      </c>
    </row>
    <row r="166" spans="1:12" x14ac:dyDescent="0.15">
      <c r="A166" s="305"/>
      <c r="B166" s="284"/>
      <c r="C166" s="284"/>
      <c r="D166" s="284"/>
      <c r="E166" s="284"/>
      <c r="F166" s="194"/>
      <c r="G166" s="194"/>
      <c r="H166" s="195"/>
      <c r="I166" s="194"/>
      <c r="J166" s="194"/>
      <c r="K166" s="195"/>
      <c r="L166" s="298"/>
    </row>
    <row r="167" spans="1:12" x14ac:dyDescent="0.15">
      <c r="A167" s="305"/>
      <c r="B167" s="284"/>
      <c r="C167" s="284"/>
      <c r="D167" s="284" t="s">
        <v>131</v>
      </c>
      <c r="E167" s="284"/>
      <c r="F167" s="283"/>
      <c r="G167" s="284"/>
      <c r="H167" s="290"/>
      <c r="I167" s="283" t="s">
        <v>172</v>
      </c>
      <c r="J167" s="284"/>
      <c r="K167" s="284"/>
      <c r="L167" s="298"/>
    </row>
    <row r="168" spans="1:12" x14ac:dyDescent="0.15">
      <c r="A168" s="305"/>
      <c r="B168" s="284"/>
      <c r="C168" s="284"/>
      <c r="D168" s="284"/>
      <c r="E168" s="284"/>
      <c r="F168" s="191"/>
      <c r="G168" s="191"/>
      <c r="H168" s="192"/>
      <c r="I168" s="191">
        <v>3</v>
      </c>
      <c r="J168" s="191">
        <v>0</v>
      </c>
      <c r="K168" s="191">
        <v>3</v>
      </c>
      <c r="L168" s="299"/>
    </row>
    <row r="169" spans="1:12" x14ac:dyDescent="0.15">
      <c r="A169" s="305"/>
      <c r="B169" s="284"/>
      <c r="C169" s="283" t="s">
        <v>137</v>
      </c>
      <c r="D169" s="284" t="s">
        <v>19</v>
      </c>
      <c r="E169" s="284"/>
      <c r="F169" s="285"/>
      <c r="G169" s="285"/>
      <c r="H169" s="286"/>
      <c r="I169" s="285"/>
      <c r="J169" s="285"/>
      <c r="K169" s="286"/>
      <c r="L169" s="297" t="s">
        <v>193</v>
      </c>
    </row>
    <row r="170" spans="1:12" x14ac:dyDescent="0.15">
      <c r="A170" s="305"/>
      <c r="B170" s="284"/>
      <c r="C170" s="284"/>
      <c r="D170" s="284"/>
      <c r="E170" s="284"/>
      <c r="F170" s="194"/>
      <c r="G170" s="194"/>
      <c r="H170" s="195"/>
      <c r="I170" s="194"/>
      <c r="J170" s="194"/>
      <c r="K170" s="195"/>
      <c r="L170" s="298"/>
    </row>
    <row r="171" spans="1:12" x14ac:dyDescent="0.15">
      <c r="A171" s="305"/>
      <c r="B171" s="284"/>
      <c r="C171" s="284"/>
      <c r="D171" s="284" t="s">
        <v>131</v>
      </c>
      <c r="E171" s="284"/>
      <c r="F171" s="283"/>
      <c r="G171" s="284"/>
      <c r="H171" s="290"/>
      <c r="I171" s="283" t="s">
        <v>177</v>
      </c>
      <c r="J171" s="284"/>
      <c r="K171" s="284"/>
      <c r="L171" s="298"/>
    </row>
    <row r="172" spans="1:12" x14ac:dyDescent="0.15">
      <c r="A172" s="305"/>
      <c r="B172" s="284"/>
      <c r="C172" s="284"/>
      <c r="D172" s="284"/>
      <c r="E172" s="284"/>
      <c r="F172" s="191"/>
      <c r="G172" s="191"/>
      <c r="H172" s="192"/>
      <c r="I172" s="191">
        <v>3</v>
      </c>
      <c r="J172" s="191">
        <v>1</v>
      </c>
      <c r="K172" s="191">
        <v>2</v>
      </c>
      <c r="L172" s="299"/>
    </row>
    <row r="173" spans="1:12" x14ac:dyDescent="0.15">
      <c r="A173" s="305"/>
      <c r="B173" s="284"/>
      <c r="C173" s="283" t="s">
        <v>154</v>
      </c>
      <c r="D173" s="284" t="s">
        <v>19</v>
      </c>
      <c r="E173" s="284"/>
      <c r="F173" s="285"/>
      <c r="G173" s="285"/>
      <c r="H173" s="286"/>
      <c r="I173" s="285"/>
      <c r="J173" s="285"/>
      <c r="K173" s="286"/>
      <c r="L173" s="297" t="s">
        <v>155</v>
      </c>
    </row>
    <row r="174" spans="1:12" x14ac:dyDescent="0.15">
      <c r="A174" s="305"/>
      <c r="B174" s="284"/>
      <c r="C174" s="284"/>
      <c r="D174" s="284"/>
      <c r="E174" s="284"/>
      <c r="F174" s="194"/>
      <c r="G174" s="194"/>
      <c r="H174" s="195"/>
      <c r="I174" s="194"/>
      <c r="J174" s="194"/>
      <c r="K174" s="195"/>
      <c r="L174" s="298"/>
    </row>
    <row r="175" spans="1:12" x14ac:dyDescent="0.15">
      <c r="A175" s="305"/>
      <c r="B175" s="284"/>
      <c r="C175" s="284"/>
      <c r="D175" s="284" t="s">
        <v>18</v>
      </c>
      <c r="E175" s="284"/>
      <c r="F175" s="283"/>
      <c r="G175" s="284"/>
      <c r="H175" s="290"/>
      <c r="I175" s="283" t="s">
        <v>194</v>
      </c>
      <c r="J175" s="284"/>
      <c r="K175" s="284"/>
      <c r="L175" s="298"/>
    </row>
    <row r="176" spans="1:12" x14ac:dyDescent="0.15">
      <c r="A176" s="305"/>
      <c r="B176" s="284"/>
      <c r="C176" s="284"/>
      <c r="D176" s="284"/>
      <c r="E176" s="284"/>
      <c r="F176" s="191"/>
      <c r="G176" s="191"/>
      <c r="H176" s="192"/>
      <c r="I176" s="191">
        <v>3</v>
      </c>
      <c r="J176" s="191">
        <v>0</v>
      </c>
      <c r="K176" s="191">
        <v>3</v>
      </c>
      <c r="L176" s="299"/>
    </row>
    <row r="177" spans="1:12" x14ac:dyDescent="0.15">
      <c r="A177" s="305"/>
      <c r="B177" s="284"/>
      <c r="C177" s="279" t="s">
        <v>161</v>
      </c>
      <c r="D177" s="279"/>
      <c r="E177" s="279"/>
      <c r="F177" s="193">
        <f>SUM(F160,F156,F152,F148,F144,F136,F132,F126)</f>
        <v>21</v>
      </c>
      <c r="G177" s="193">
        <f>SUM(G126,G132,G136,G140,G144,G148,G152,G156,G160)</f>
        <v>4</v>
      </c>
      <c r="H177" s="193">
        <f>SUM(H126,H132,H136,H140,H144,H148,H152,H156,H160)</f>
        <v>17</v>
      </c>
      <c r="I177" s="193">
        <f>SUM(I132,I136,I144,I148,I168,I172,I176)</f>
        <v>20</v>
      </c>
      <c r="J177" s="193">
        <f>SUM(J176,J172,J168,J164,J148,J144,J136,J132)</f>
        <v>1</v>
      </c>
      <c r="K177" s="74">
        <f>SUM(K132,K136,K144,K148,K164,K168,K176)</f>
        <v>17</v>
      </c>
      <c r="L177" s="76"/>
    </row>
    <row r="178" spans="1:12" x14ac:dyDescent="0.15">
      <c r="A178" s="305"/>
      <c r="B178" s="280" t="s">
        <v>26</v>
      </c>
      <c r="C178" s="280"/>
      <c r="D178" s="280"/>
      <c r="E178" s="280"/>
      <c r="F178" s="190">
        <f>SUM(F124,F177)</f>
        <v>21</v>
      </c>
      <c r="G178" s="190">
        <f>SUM(G124,G177)</f>
        <v>4</v>
      </c>
      <c r="H178" s="190">
        <f>SUM(H124,H177)</f>
        <v>17</v>
      </c>
      <c r="I178" s="190">
        <f>SUM(I124,I177)</f>
        <v>21</v>
      </c>
      <c r="J178" s="190">
        <f>SUM(J124,J177)</f>
        <v>2</v>
      </c>
      <c r="K178" s="75">
        <f>SUM(K176,K172,K168,K164,K148,K144,K136,K132)</f>
        <v>19</v>
      </c>
      <c r="L178" s="77"/>
    </row>
    <row r="179" spans="1:12" x14ac:dyDescent="0.15">
      <c r="A179" s="305"/>
      <c r="B179" s="291">
        <v>2</v>
      </c>
      <c r="C179" s="283" t="s">
        <v>29</v>
      </c>
      <c r="D179" s="284" t="s">
        <v>17</v>
      </c>
      <c r="E179" s="284"/>
      <c r="F179" s="284"/>
      <c r="G179" s="284"/>
      <c r="H179" s="284"/>
      <c r="I179" s="284"/>
      <c r="J179" s="284"/>
      <c r="K179" s="290"/>
      <c r="L179" s="294" t="s">
        <v>164</v>
      </c>
    </row>
    <row r="180" spans="1:12" x14ac:dyDescent="0.15">
      <c r="A180" s="305"/>
      <c r="B180" s="292"/>
      <c r="C180" s="284"/>
      <c r="D180" s="284"/>
      <c r="E180" s="284"/>
      <c r="F180" s="191"/>
      <c r="G180" s="191"/>
      <c r="H180" s="191"/>
      <c r="I180" s="191"/>
      <c r="J180" s="191"/>
      <c r="K180" s="192"/>
      <c r="L180" s="295"/>
    </row>
    <row r="181" spans="1:12" x14ac:dyDescent="0.15">
      <c r="A181" s="305"/>
      <c r="B181" s="292"/>
      <c r="C181" s="284"/>
      <c r="D181" s="284" t="s">
        <v>18</v>
      </c>
      <c r="E181" s="284"/>
      <c r="F181" s="285" t="s">
        <v>195</v>
      </c>
      <c r="G181" s="285"/>
      <c r="H181" s="285"/>
      <c r="I181" s="285"/>
      <c r="J181" s="285"/>
      <c r="K181" s="286"/>
      <c r="L181" s="295"/>
    </row>
    <row r="182" spans="1:12" x14ac:dyDescent="0.15">
      <c r="A182" s="305"/>
      <c r="B182" s="292"/>
      <c r="C182" s="284"/>
      <c r="D182" s="284"/>
      <c r="E182" s="284"/>
      <c r="F182" s="194">
        <v>2</v>
      </c>
      <c r="G182" s="194">
        <v>2</v>
      </c>
      <c r="H182" s="194">
        <v>0</v>
      </c>
      <c r="I182" s="194"/>
      <c r="J182" s="194"/>
      <c r="K182" s="195"/>
      <c r="L182" s="296"/>
    </row>
    <row r="183" spans="1:12" x14ac:dyDescent="0.15">
      <c r="A183" s="305"/>
      <c r="B183" s="292"/>
      <c r="C183" s="283" t="s">
        <v>29</v>
      </c>
      <c r="D183" s="284" t="s">
        <v>17</v>
      </c>
      <c r="E183" s="284"/>
      <c r="F183" s="284"/>
      <c r="G183" s="284"/>
      <c r="H183" s="284"/>
      <c r="I183" s="283" t="s">
        <v>196</v>
      </c>
      <c r="J183" s="284"/>
      <c r="K183" s="290"/>
      <c r="L183" s="294" t="s">
        <v>166</v>
      </c>
    </row>
    <row r="184" spans="1:12" x14ac:dyDescent="0.15">
      <c r="A184" s="305"/>
      <c r="B184" s="292"/>
      <c r="C184" s="284"/>
      <c r="D184" s="284"/>
      <c r="E184" s="284"/>
      <c r="F184" s="191"/>
      <c r="G184" s="191"/>
      <c r="H184" s="191"/>
      <c r="I184" s="191">
        <v>1</v>
      </c>
      <c r="J184" s="191">
        <v>1</v>
      </c>
      <c r="K184" s="192">
        <v>0</v>
      </c>
      <c r="L184" s="295"/>
    </row>
    <row r="185" spans="1:12" x14ac:dyDescent="0.15">
      <c r="A185" s="305"/>
      <c r="B185" s="292"/>
      <c r="C185" s="284"/>
      <c r="D185" s="284" t="s">
        <v>131</v>
      </c>
      <c r="E185" s="284"/>
      <c r="F185" s="285"/>
      <c r="G185" s="285"/>
      <c r="H185" s="285"/>
      <c r="I185" s="285"/>
      <c r="J185" s="285"/>
      <c r="K185" s="286"/>
      <c r="L185" s="295"/>
    </row>
    <row r="186" spans="1:12" x14ac:dyDescent="0.15">
      <c r="A186" s="305"/>
      <c r="B186" s="292"/>
      <c r="C186" s="284"/>
      <c r="D186" s="284"/>
      <c r="E186" s="284"/>
      <c r="F186" s="194"/>
      <c r="G186" s="194"/>
      <c r="H186" s="194"/>
      <c r="I186" s="194"/>
      <c r="J186" s="194"/>
      <c r="K186" s="195"/>
      <c r="L186" s="296"/>
    </row>
    <row r="187" spans="1:12" x14ac:dyDescent="0.15">
      <c r="A187" s="305"/>
      <c r="B187" s="292"/>
      <c r="C187" s="279" t="s">
        <v>25</v>
      </c>
      <c r="D187" s="279"/>
      <c r="E187" s="279"/>
      <c r="F187" s="193">
        <f>SUM(F182)</f>
        <v>2</v>
      </c>
      <c r="G187" s="193">
        <f>SUM(G182,G186)</f>
        <v>2</v>
      </c>
      <c r="H187" s="193">
        <f>SUM(H186,H184)</f>
        <v>0</v>
      </c>
      <c r="I187" s="193">
        <f>SUM(I184)</f>
        <v>1</v>
      </c>
      <c r="J187" s="193">
        <f>SUM(J184)</f>
        <v>1</v>
      </c>
      <c r="K187" s="74">
        <f>SUM(K184)</f>
        <v>0</v>
      </c>
      <c r="L187" s="78"/>
    </row>
    <row r="188" spans="1:12" x14ac:dyDescent="0.15">
      <c r="A188" s="305"/>
      <c r="B188" s="292"/>
      <c r="C188" s="283" t="s">
        <v>154</v>
      </c>
      <c r="D188" s="284" t="s">
        <v>145</v>
      </c>
      <c r="E188" s="284"/>
      <c r="F188" s="285"/>
      <c r="G188" s="285"/>
      <c r="H188" s="285"/>
      <c r="I188" s="285"/>
      <c r="J188" s="285"/>
      <c r="K188" s="286"/>
      <c r="L188" s="287"/>
    </row>
    <row r="189" spans="1:12" x14ac:dyDescent="0.15">
      <c r="A189" s="305"/>
      <c r="B189" s="292"/>
      <c r="C189" s="284"/>
      <c r="D189" s="284"/>
      <c r="E189" s="284"/>
      <c r="F189" s="194"/>
      <c r="G189" s="194"/>
      <c r="H189" s="194"/>
      <c r="I189" s="194"/>
      <c r="J189" s="194"/>
      <c r="K189" s="195"/>
      <c r="L189" s="288"/>
    </row>
    <row r="190" spans="1:12" x14ac:dyDescent="0.15">
      <c r="A190" s="305"/>
      <c r="B190" s="292"/>
      <c r="C190" s="284"/>
      <c r="D190" s="284" t="s">
        <v>131</v>
      </c>
      <c r="E190" s="284"/>
      <c r="F190" s="283" t="s">
        <v>197</v>
      </c>
      <c r="G190" s="284"/>
      <c r="H190" s="284"/>
      <c r="I190" s="283" t="s">
        <v>198</v>
      </c>
      <c r="J190" s="284"/>
      <c r="K190" s="284"/>
      <c r="L190" s="288"/>
    </row>
    <row r="191" spans="1:12" x14ac:dyDescent="0.15">
      <c r="A191" s="305"/>
      <c r="B191" s="292"/>
      <c r="C191" s="284"/>
      <c r="D191" s="284"/>
      <c r="E191" s="284"/>
      <c r="F191" s="191">
        <v>3</v>
      </c>
      <c r="G191" s="191">
        <v>0</v>
      </c>
      <c r="H191" s="191">
        <v>3</v>
      </c>
      <c r="I191" s="191">
        <v>3</v>
      </c>
      <c r="J191" s="191">
        <v>0</v>
      </c>
      <c r="K191" s="191">
        <v>3</v>
      </c>
      <c r="L191" s="289"/>
    </row>
    <row r="192" spans="1:12" x14ac:dyDescent="0.15">
      <c r="A192" s="305"/>
      <c r="B192" s="292"/>
      <c r="C192" s="283" t="s">
        <v>137</v>
      </c>
      <c r="D192" s="284" t="s">
        <v>19</v>
      </c>
      <c r="E192" s="284"/>
      <c r="F192" s="285"/>
      <c r="G192" s="285"/>
      <c r="H192" s="285"/>
      <c r="I192" s="285"/>
      <c r="J192" s="285"/>
      <c r="K192" s="286"/>
      <c r="L192" s="287" t="s">
        <v>199</v>
      </c>
    </row>
    <row r="193" spans="1:12" x14ac:dyDescent="0.15">
      <c r="A193" s="305"/>
      <c r="B193" s="292"/>
      <c r="C193" s="284"/>
      <c r="D193" s="284"/>
      <c r="E193" s="284"/>
      <c r="F193" s="194"/>
      <c r="G193" s="194"/>
      <c r="H193" s="194"/>
      <c r="I193" s="194"/>
      <c r="J193" s="194"/>
      <c r="K193" s="195"/>
      <c r="L193" s="288"/>
    </row>
    <row r="194" spans="1:12" x14ac:dyDescent="0.15">
      <c r="A194" s="305"/>
      <c r="B194" s="292"/>
      <c r="C194" s="284"/>
      <c r="D194" s="284" t="s">
        <v>131</v>
      </c>
      <c r="E194" s="284"/>
      <c r="F194" s="283" t="s">
        <v>200</v>
      </c>
      <c r="G194" s="284"/>
      <c r="H194" s="284"/>
      <c r="I194" s="283" t="s">
        <v>85</v>
      </c>
      <c r="J194" s="284"/>
      <c r="K194" s="284"/>
      <c r="L194" s="288"/>
    </row>
    <row r="195" spans="1:12" x14ac:dyDescent="0.15">
      <c r="A195" s="305"/>
      <c r="B195" s="292"/>
      <c r="C195" s="284"/>
      <c r="D195" s="284"/>
      <c r="E195" s="284"/>
      <c r="F195" s="191">
        <v>3</v>
      </c>
      <c r="G195" s="191">
        <v>1</v>
      </c>
      <c r="H195" s="191">
        <v>2</v>
      </c>
      <c r="I195" s="191">
        <v>3</v>
      </c>
      <c r="J195" s="191">
        <v>0</v>
      </c>
      <c r="K195" s="191">
        <v>3</v>
      </c>
      <c r="L195" s="289"/>
    </row>
    <row r="196" spans="1:12" x14ac:dyDescent="0.15">
      <c r="A196" s="305"/>
      <c r="B196" s="292"/>
      <c r="C196" s="283" t="s">
        <v>154</v>
      </c>
      <c r="D196" s="284" t="s">
        <v>145</v>
      </c>
      <c r="E196" s="284"/>
      <c r="F196" s="285"/>
      <c r="G196" s="285"/>
      <c r="H196" s="285"/>
      <c r="I196" s="285"/>
      <c r="J196" s="285"/>
      <c r="K196" s="286"/>
      <c r="L196" s="287"/>
    </row>
    <row r="197" spans="1:12" x14ac:dyDescent="0.15">
      <c r="A197" s="305"/>
      <c r="B197" s="292"/>
      <c r="C197" s="284"/>
      <c r="D197" s="284"/>
      <c r="E197" s="284"/>
      <c r="F197" s="194"/>
      <c r="G197" s="194"/>
      <c r="H197" s="194"/>
      <c r="I197" s="194"/>
      <c r="J197" s="194"/>
      <c r="K197" s="195"/>
      <c r="L197" s="288"/>
    </row>
    <row r="198" spans="1:12" x14ac:dyDescent="0.15">
      <c r="A198" s="305"/>
      <c r="B198" s="292"/>
      <c r="C198" s="284"/>
      <c r="D198" s="284" t="s">
        <v>131</v>
      </c>
      <c r="E198" s="284"/>
      <c r="F198" s="283" t="s">
        <v>77</v>
      </c>
      <c r="G198" s="284"/>
      <c r="H198" s="284"/>
      <c r="I198" s="283" t="s">
        <v>201</v>
      </c>
      <c r="J198" s="284"/>
      <c r="K198" s="284"/>
      <c r="L198" s="288"/>
    </row>
    <row r="199" spans="1:12" x14ac:dyDescent="0.15">
      <c r="A199" s="305"/>
      <c r="B199" s="292"/>
      <c r="C199" s="284"/>
      <c r="D199" s="284"/>
      <c r="E199" s="284"/>
      <c r="F199" s="191">
        <v>3</v>
      </c>
      <c r="G199" s="191">
        <v>0</v>
      </c>
      <c r="H199" s="191">
        <v>3</v>
      </c>
      <c r="I199" s="191">
        <v>3</v>
      </c>
      <c r="J199" s="191">
        <v>0</v>
      </c>
      <c r="K199" s="191">
        <v>3</v>
      </c>
      <c r="L199" s="289"/>
    </row>
    <row r="200" spans="1:12" x14ac:dyDescent="0.15">
      <c r="A200" s="305"/>
      <c r="B200" s="292"/>
      <c r="C200" s="283" t="s">
        <v>154</v>
      </c>
      <c r="D200" s="284" t="s">
        <v>19</v>
      </c>
      <c r="E200" s="284"/>
      <c r="F200" s="285"/>
      <c r="G200" s="285"/>
      <c r="H200" s="285"/>
      <c r="I200" s="285"/>
      <c r="J200" s="285"/>
      <c r="K200" s="286"/>
      <c r="L200" s="287" t="s">
        <v>140</v>
      </c>
    </row>
    <row r="201" spans="1:12" x14ac:dyDescent="0.15">
      <c r="A201" s="305"/>
      <c r="B201" s="292"/>
      <c r="C201" s="284"/>
      <c r="D201" s="284"/>
      <c r="E201" s="284"/>
      <c r="F201" s="194"/>
      <c r="G201" s="194"/>
      <c r="H201" s="194"/>
      <c r="I201" s="194"/>
      <c r="J201" s="194"/>
      <c r="K201" s="195"/>
      <c r="L201" s="288"/>
    </row>
    <row r="202" spans="1:12" x14ac:dyDescent="0.15">
      <c r="A202" s="305"/>
      <c r="B202" s="292"/>
      <c r="C202" s="284"/>
      <c r="D202" s="284" t="s">
        <v>18</v>
      </c>
      <c r="E202" s="284"/>
      <c r="F202" s="283" t="s">
        <v>202</v>
      </c>
      <c r="G202" s="284"/>
      <c r="H202" s="284"/>
      <c r="I202" s="284"/>
      <c r="J202" s="284"/>
      <c r="K202" s="290"/>
      <c r="L202" s="288"/>
    </row>
    <row r="203" spans="1:12" x14ac:dyDescent="0.15">
      <c r="A203" s="305"/>
      <c r="B203" s="292"/>
      <c r="C203" s="284"/>
      <c r="D203" s="284"/>
      <c r="E203" s="284"/>
      <c r="F203" s="191">
        <v>3</v>
      </c>
      <c r="G203" s="191">
        <v>0</v>
      </c>
      <c r="H203" s="191">
        <v>3</v>
      </c>
      <c r="I203" s="191"/>
      <c r="J203" s="191"/>
      <c r="K203" s="192"/>
      <c r="L203" s="289"/>
    </row>
    <row r="204" spans="1:12" x14ac:dyDescent="0.15">
      <c r="A204" s="305"/>
      <c r="B204" s="292"/>
      <c r="C204" s="283" t="s">
        <v>154</v>
      </c>
      <c r="D204" s="284" t="s">
        <v>19</v>
      </c>
      <c r="E204" s="284"/>
      <c r="F204" s="285"/>
      <c r="G204" s="285"/>
      <c r="H204" s="285"/>
      <c r="I204" s="285"/>
      <c r="J204" s="285"/>
      <c r="K204" s="286"/>
      <c r="L204" s="287" t="s">
        <v>146</v>
      </c>
    </row>
    <row r="205" spans="1:12" x14ac:dyDescent="0.15">
      <c r="A205" s="305"/>
      <c r="B205" s="292"/>
      <c r="C205" s="284"/>
      <c r="D205" s="284"/>
      <c r="E205" s="284"/>
      <c r="F205" s="194"/>
      <c r="G205" s="194"/>
      <c r="H205" s="194"/>
      <c r="I205" s="194"/>
      <c r="J205" s="194"/>
      <c r="K205" s="195"/>
      <c r="L205" s="288"/>
    </row>
    <row r="206" spans="1:12" x14ac:dyDescent="0.15">
      <c r="A206" s="305"/>
      <c r="B206" s="292"/>
      <c r="C206" s="284"/>
      <c r="D206" s="284" t="s">
        <v>131</v>
      </c>
      <c r="E206" s="284"/>
      <c r="F206" s="283" t="s">
        <v>204</v>
      </c>
      <c r="G206" s="284"/>
      <c r="H206" s="284"/>
      <c r="I206" s="283" t="s">
        <v>203</v>
      </c>
      <c r="J206" s="284"/>
      <c r="K206" s="284"/>
      <c r="L206" s="288"/>
    </row>
    <row r="207" spans="1:12" x14ac:dyDescent="0.15">
      <c r="A207" s="305"/>
      <c r="B207" s="292"/>
      <c r="C207" s="284"/>
      <c r="D207" s="284"/>
      <c r="E207" s="284"/>
      <c r="F207" s="191">
        <v>3</v>
      </c>
      <c r="G207" s="191">
        <v>1</v>
      </c>
      <c r="H207" s="191">
        <v>2</v>
      </c>
      <c r="I207" s="191">
        <v>3</v>
      </c>
      <c r="J207" s="191">
        <v>0</v>
      </c>
      <c r="K207" s="191">
        <v>3</v>
      </c>
      <c r="L207" s="289"/>
    </row>
    <row r="208" spans="1:12" x14ac:dyDescent="0.15">
      <c r="A208" s="305"/>
      <c r="B208" s="292"/>
      <c r="C208" s="283" t="s">
        <v>137</v>
      </c>
      <c r="D208" s="284" t="s">
        <v>145</v>
      </c>
      <c r="E208" s="284"/>
      <c r="F208" s="285"/>
      <c r="G208" s="285"/>
      <c r="H208" s="285"/>
      <c r="I208" s="285"/>
      <c r="J208" s="285"/>
      <c r="K208" s="286"/>
      <c r="L208" s="287" t="s">
        <v>142</v>
      </c>
    </row>
    <row r="209" spans="1:12" x14ac:dyDescent="0.15">
      <c r="A209" s="305"/>
      <c r="B209" s="292"/>
      <c r="C209" s="284"/>
      <c r="D209" s="284"/>
      <c r="E209" s="284"/>
      <c r="F209" s="194"/>
      <c r="G209" s="194"/>
      <c r="H209" s="194"/>
      <c r="I209" s="194"/>
      <c r="J209" s="194"/>
      <c r="K209" s="195"/>
      <c r="L209" s="288"/>
    </row>
    <row r="210" spans="1:12" x14ac:dyDescent="0.15">
      <c r="A210" s="305"/>
      <c r="B210" s="292"/>
      <c r="C210" s="284"/>
      <c r="D210" s="284" t="s">
        <v>131</v>
      </c>
      <c r="E210" s="284"/>
      <c r="F210" s="283"/>
      <c r="G210" s="284"/>
      <c r="H210" s="284"/>
      <c r="I210" s="283" t="s">
        <v>188</v>
      </c>
      <c r="J210" s="284"/>
      <c r="K210" s="290"/>
      <c r="L210" s="288"/>
    </row>
    <row r="211" spans="1:12" x14ac:dyDescent="0.15">
      <c r="A211" s="305"/>
      <c r="B211" s="292"/>
      <c r="C211" s="284"/>
      <c r="D211" s="284"/>
      <c r="E211" s="284"/>
      <c r="F211" s="191"/>
      <c r="G211" s="191"/>
      <c r="H211" s="191"/>
      <c r="I211" s="191">
        <v>3</v>
      </c>
      <c r="J211" s="191">
        <v>0</v>
      </c>
      <c r="K211" s="192">
        <v>3</v>
      </c>
      <c r="L211" s="289"/>
    </row>
    <row r="212" spans="1:12" x14ac:dyDescent="0.15">
      <c r="A212" s="305"/>
      <c r="B212" s="292"/>
      <c r="C212" s="283" t="s">
        <v>137</v>
      </c>
      <c r="D212" s="284" t="s">
        <v>19</v>
      </c>
      <c r="E212" s="284"/>
      <c r="F212" s="285"/>
      <c r="G212" s="285"/>
      <c r="H212" s="285"/>
      <c r="I212" s="337"/>
      <c r="J212" s="337"/>
      <c r="K212" s="338"/>
      <c r="L212" s="294" t="s">
        <v>156</v>
      </c>
    </row>
    <row r="213" spans="1:12" x14ac:dyDescent="0.15">
      <c r="A213" s="305"/>
      <c r="B213" s="292"/>
      <c r="C213" s="284"/>
      <c r="D213" s="284"/>
      <c r="E213" s="284"/>
      <c r="F213" s="194"/>
      <c r="G213" s="194"/>
      <c r="H213" s="194"/>
      <c r="I213" s="339"/>
      <c r="J213" s="339"/>
      <c r="K213" s="340"/>
      <c r="L213" s="295"/>
    </row>
    <row r="214" spans="1:12" x14ac:dyDescent="0.15">
      <c r="A214" s="305"/>
      <c r="B214" s="292"/>
      <c r="C214" s="284"/>
      <c r="D214" s="284" t="s">
        <v>18</v>
      </c>
      <c r="E214" s="284"/>
      <c r="F214" s="283"/>
      <c r="G214" s="284"/>
      <c r="H214" s="284"/>
      <c r="I214" s="341" t="s">
        <v>121</v>
      </c>
      <c r="J214" s="342"/>
      <c r="K214" s="342"/>
      <c r="L214" s="295"/>
    </row>
    <row r="215" spans="1:12" x14ac:dyDescent="0.15">
      <c r="A215" s="305"/>
      <c r="B215" s="292"/>
      <c r="C215" s="284"/>
      <c r="D215" s="284"/>
      <c r="E215" s="284"/>
      <c r="F215" s="191"/>
      <c r="G215" s="191"/>
      <c r="H215" s="191"/>
      <c r="I215" s="343">
        <v>3</v>
      </c>
      <c r="J215" s="343">
        <v>0</v>
      </c>
      <c r="K215" s="343">
        <v>3</v>
      </c>
      <c r="L215" s="296"/>
    </row>
    <row r="216" spans="1:12" x14ac:dyDescent="0.15">
      <c r="A216" s="305"/>
      <c r="B216" s="293"/>
      <c r="C216" s="279" t="s">
        <v>205</v>
      </c>
      <c r="D216" s="279"/>
      <c r="E216" s="279"/>
      <c r="F216" s="193">
        <f>SUM(F207,F203,F199,F195,F191)</f>
        <v>15</v>
      </c>
      <c r="G216" s="193">
        <f>SUM(G191,G195,G199,G203,G207)</f>
        <v>2</v>
      </c>
      <c r="H216" s="193">
        <f>SUM(H191,H195,H199,H203,H207)</f>
        <v>13</v>
      </c>
      <c r="I216" s="193">
        <f>SUM(I191,I195,I199,I207,I211,I215)</f>
        <v>18</v>
      </c>
      <c r="J216" s="193">
        <f>SUM(J191,J195,J199,J207,J211,J215)</f>
        <v>0</v>
      </c>
      <c r="K216" s="74">
        <f>SUM(K191,K195,K199,K207,K211,K215)</f>
        <v>18</v>
      </c>
      <c r="L216" s="78"/>
    </row>
    <row r="217" spans="1:12" x14ac:dyDescent="0.15">
      <c r="A217" s="305"/>
      <c r="B217" s="280" t="s">
        <v>26</v>
      </c>
      <c r="C217" s="280"/>
      <c r="D217" s="280"/>
      <c r="E217" s="280"/>
      <c r="F217" s="190">
        <f t="shared" ref="F217:K217" si="2">SUM(F187,F216)</f>
        <v>17</v>
      </c>
      <c r="G217" s="190">
        <f t="shared" si="2"/>
        <v>4</v>
      </c>
      <c r="H217" s="190">
        <f t="shared" si="2"/>
        <v>13</v>
      </c>
      <c r="I217" s="190">
        <f t="shared" si="2"/>
        <v>19</v>
      </c>
      <c r="J217" s="190">
        <f t="shared" si="2"/>
        <v>1</v>
      </c>
      <c r="K217" s="75">
        <f t="shared" si="2"/>
        <v>18</v>
      </c>
      <c r="L217" s="77"/>
    </row>
    <row r="218" spans="1:12" ht="17.25" thickBot="1" x14ac:dyDescent="0.2">
      <c r="A218" s="281" t="s">
        <v>20</v>
      </c>
      <c r="B218" s="280"/>
      <c r="C218" s="280"/>
      <c r="D218" s="280"/>
      <c r="E218" s="280"/>
      <c r="F218" s="190">
        <f>SUM(F64,F119,F178,F217)</f>
        <v>80</v>
      </c>
      <c r="G218" s="190">
        <f>SUM(G64,G119,G178,G217)</f>
        <v>22</v>
      </c>
      <c r="H218" s="190">
        <f>SUM(H64,H119,H178,H217)</f>
        <v>58</v>
      </c>
      <c r="I218" s="190">
        <f>SUM(I217,I178,I119,I64)</f>
        <v>80</v>
      </c>
      <c r="J218" s="190">
        <f>SUM(J217,J178,J119,J64)</f>
        <v>15</v>
      </c>
      <c r="K218" s="75">
        <f>SUM(K217,K178,K119,K64)</f>
        <v>65</v>
      </c>
      <c r="L218" s="79"/>
    </row>
    <row r="219" spans="1:12" x14ac:dyDescent="0.15">
      <c r="A219" s="262" t="s">
        <v>206</v>
      </c>
      <c r="B219" s="261"/>
      <c r="C219" s="261"/>
      <c r="D219" s="261"/>
      <c r="E219" s="261"/>
      <c r="F219" s="261"/>
      <c r="G219" s="261"/>
      <c r="H219" s="261"/>
      <c r="I219" s="261"/>
      <c r="J219" s="261"/>
      <c r="K219" s="261"/>
      <c r="L219" s="282"/>
    </row>
    <row r="220" spans="1:12" x14ac:dyDescent="0.15">
      <c r="A220" s="262" t="s">
        <v>21</v>
      </c>
      <c r="B220" s="261"/>
      <c r="C220" s="263" t="s">
        <v>207</v>
      </c>
      <c r="D220" s="264"/>
      <c r="E220" s="264"/>
      <c r="F220" s="264"/>
      <c r="G220" s="265"/>
      <c r="H220" s="263" t="s">
        <v>22</v>
      </c>
      <c r="I220" s="264"/>
      <c r="J220" s="264"/>
      <c r="K220" s="265"/>
      <c r="L220" s="197" t="s">
        <v>23</v>
      </c>
    </row>
    <row r="221" spans="1:12" x14ac:dyDescent="0.15">
      <c r="A221" s="262"/>
      <c r="B221" s="261"/>
      <c r="C221" s="263">
        <v>1</v>
      </c>
      <c r="D221" s="264"/>
      <c r="E221" s="264"/>
      <c r="F221" s="264"/>
      <c r="G221" s="264"/>
      <c r="H221" s="263">
        <v>70</v>
      </c>
      <c r="I221" s="264"/>
      <c r="J221" s="264"/>
      <c r="K221" s="265"/>
      <c r="L221" s="6">
        <v>71</v>
      </c>
    </row>
    <row r="222" spans="1:12" x14ac:dyDescent="0.15">
      <c r="A222" s="260" t="s">
        <v>33</v>
      </c>
      <c r="B222" s="261"/>
      <c r="C222" s="263" t="s">
        <v>208</v>
      </c>
      <c r="D222" s="264"/>
      <c r="E222" s="264"/>
      <c r="F222" s="264"/>
      <c r="G222" s="265"/>
      <c r="H222" s="264"/>
      <c r="I222" s="264"/>
      <c r="J222" s="264"/>
      <c r="K222" s="265"/>
      <c r="L222" s="197" t="s">
        <v>209</v>
      </c>
    </row>
    <row r="223" spans="1:12" x14ac:dyDescent="0.15">
      <c r="A223" s="262"/>
      <c r="B223" s="261"/>
      <c r="C223" s="263">
        <v>9</v>
      </c>
      <c r="D223" s="264"/>
      <c r="E223" s="264"/>
      <c r="F223" s="264"/>
      <c r="G223" s="265"/>
      <c r="H223" s="264"/>
      <c r="I223" s="264"/>
      <c r="J223" s="264"/>
      <c r="K223" s="265"/>
      <c r="L223" s="197">
        <v>9</v>
      </c>
    </row>
    <row r="224" spans="1:12" x14ac:dyDescent="0.15">
      <c r="A224" s="266" t="s">
        <v>210</v>
      </c>
      <c r="B224" s="267"/>
      <c r="C224" s="270" t="s">
        <v>211</v>
      </c>
      <c r="D224" s="270"/>
      <c r="E224" s="271"/>
      <c r="F224" s="272" t="s">
        <v>212</v>
      </c>
      <c r="G224" s="272"/>
      <c r="H224" s="273" t="s">
        <v>213</v>
      </c>
      <c r="I224" s="274"/>
      <c r="J224" s="274"/>
      <c r="K224" s="275"/>
      <c r="L224" s="7" t="s">
        <v>214</v>
      </c>
    </row>
    <row r="225" spans="1:12" ht="17.25" thickBot="1" x14ac:dyDescent="0.2">
      <c r="A225" s="268"/>
      <c r="B225" s="269"/>
      <c r="C225" s="276">
        <v>34</v>
      </c>
      <c r="D225" s="276"/>
      <c r="E225" s="277"/>
      <c r="F225" s="269">
        <v>7</v>
      </c>
      <c r="G225" s="269"/>
      <c r="H225" s="278">
        <v>27</v>
      </c>
      <c r="I225" s="276"/>
      <c r="J225" s="276"/>
      <c r="K225" s="277"/>
      <c r="L225" s="8">
        <v>80</v>
      </c>
    </row>
    <row r="227" spans="1:12" x14ac:dyDescent="0.15">
      <c r="A227" s="36" t="s">
        <v>215</v>
      </c>
    </row>
  </sheetData>
  <mergeCells count="554">
    <mergeCell ref="A2:A5"/>
    <mergeCell ref="B2:B5"/>
    <mergeCell ref="C2:C5"/>
    <mergeCell ref="D2:D5"/>
    <mergeCell ref="E2:E5"/>
    <mergeCell ref="F2:H2"/>
    <mergeCell ref="I2:K2"/>
    <mergeCell ref="C6:C9"/>
    <mergeCell ref="D6:D7"/>
    <mergeCell ref="E6:E7"/>
    <mergeCell ref="F6:H6"/>
    <mergeCell ref="F3:H3"/>
    <mergeCell ref="I3:K3"/>
    <mergeCell ref="F4:F5"/>
    <mergeCell ref="G4:H4"/>
    <mergeCell ref="I4:I5"/>
    <mergeCell ref="J4:K4"/>
    <mergeCell ref="A6:A119"/>
    <mergeCell ref="B6:B63"/>
    <mergeCell ref="I23:K23"/>
    <mergeCell ref="C31:C34"/>
    <mergeCell ref="D31:D32"/>
    <mergeCell ref="E31:E32"/>
    <mergeCell ref="F31:H31"/>
    <mergeCell ref="I33:K33"/>
    <mergeCell ref="D35:D36"/>
    <mergeCell ref="I6:K6"/>
    <mergeCell ref="D8:D9"/>
    <mergeCell ref="E8:E9"/>
    <mergeCell ref="F8:H8"/>
    <mergeCell ref="I8:K8"/>
    <mergeCell ref="C10:C13"/>
    <mergeCell ref="C14:C17"/>
    <mergeCell ref="D14:D15"/>
    <mergeCell ref="E14:E15"/>
    <mergeCell ref="F14:H14"/>
    <mergeCell ref="I14:K14"/>
    <mergeCell ref="C22:E22"/>
    <mergeCell ref="C23:C26"/>
    <mergeCell ref="D23:D24"/>
    <mergeCell ref="E23:E24"/>
    <mergeCell ref="F23:H23"/>
    <mergeCell ref="U1:AA1"/>
    <mergeCell ref="H1:K1"/>
    <mergeCell ref="F39:H39"/>
    <mergeCell ref="I39:K39"/>
    <mergeCell ref="D41:D42"/>
    <mergeCell ref="E41:E42"/>
    <mergeCell ref="F41:H41"/>
    <mergeCell ref="I41:K41"/>
    <mergeCell ref="L39:L42"/>
    <mergeCell ref="E35:E36"/>
    <mergeCell ref="F35:H35"/>
    <mergeCell ref="I35:K35"/>
    <mergeCell ref="N1:S1"/>
    <mergeCell ref="L2:L5"/>
    <mergeCell ref="L6:L9"/>
    <mergeCell ref="D10:D11"/>
    <mergeCell ref="E10:E11"/>
    <mergeCell ref="F10:H10"/>
    <mergeCell ref="I10:K10"/>
    <mergeCell ref="L10:L13"/>
    <mergeCell ref="D12:D13"/>
    <mergeCell ref="E12:E13"/>
    <mergeCell ref="F12:H12"/>
    <mergeCell ref="I12:K12"/>
    <mergeCell ref="L14:L17"/>
    <mergeCell ref="D16:D17"/>
    <mergeCell ref="E16:E17"/>
    <mergeCell ref="F16:H16"/>
    <mergeCell ref="I16:K16"/>
    <mergeCell ref="C18:C21"/>
    <mergeCell ref="D18:D19"/>
    <mergeCell ref="E18:E19"/>
    <mergeCell ref="F18:H18"/>
    <mergeCell ref="I18:K18"/>
    <mergeCell ref="L18:L21"/>
    <mergeCell ref="D20:D21"/>
    <mergeCell ref="E20:E21"/>
    <mergeCell ref="F20:H20"/>
    <mergeCell ref="I20:K20"/>
    <mergeCell ref="L23:L26"/>
    <mergeCell ref="D25:D26"/>
    <mergeCell ref="E25:E26"/>
    <mergeCell ref="F25:H25"/>
    <mergeCell ref="I25:K25"/>
    <mergeCell ref="C27:C30"/>
    <mergeCell ref="D27:D28"/>
    <mergeCell ref="E27:E28"/>
    <mergeCell ref="F27:H27"/>
    <mergeCell ref="I27:K27"/>
    <mergeCell ref="L27:L30"/>
    <mergeCell ref="D29:D30"/>
    <mergeCell ref="E29:E30"/>
    <mergeCell ref="F29:H29"/>
    <mergeCell ref="I29:K29"/>
    <mergeCell ref="I31:K31"/>
    <mergeCell ref="L31:L34"/>
    <mergeCell ref="C35:C38"/>
    <mergeCell ref="L35:L38"/>
    <mergeCell ref="D37:D38"/>
    <mergeCell ref="E37:E38"/>
    <mergeCell ref="F37:H37"/>
    <mergeCell ref="I37:K37"/>
    <mergeCell ref="E45:E46"/>
    <mergeCell ref="F45:H45"/>
    <mergeCell ref="I45:K45"/>
    <mergeCell ref="C43:C46"/>
    <mergeCell ref="D43:D44"/>
    <mergeCell ref="E43:E44"/>
    <mergeCell ref="F43:H43"/>
    <mergeCell ref="I43:K43"/>
    <mergeCell ref="L43:L46"/>
    <mergeCell ref="D45:D46"/>
    <mergeCell ref="C39:C42"/>
    <mergeCell ref="D39:D40"/>
    <mergeCell ref="E39:E40"/>
    <mergeCell ref="D33:D34"/>
    <mergeCell ref="E33:E34"/>
    <mergeCell ref="F33:H33"/>
    <mergeCell ref="C47:C50"/>
    <mergeCell ref="D47:D48"/>
    <mergeCell ref="E47:E48"/>
    <mergeCell ref="F47:H47"/>
    <mergeCell ref="I47:K47"/>
    <mergeCell ref="L47:L50"/>
    <mergeCell ref="D49:D50"/>
    <mergeCell ref="E49:E50"/>
    <mergeCell ref="F49:H49"/>
    <mergeCell ref="I49:K49"/>
    <mergeCell ref="C51:C54"/>
    <mergeCell ref="D51:D52"/>
    <mergeCell ref="E51:E52"/>
    <mergeCell ref="F51:H51"/>
    <mergeCell ref="I51:K51"/>
    <mergeCell ref="L51:L54"/>
    <mergeCell ref="D53:D54"/>
    <mergeCell ref="E53:E54"/>
    <mergeCell ref="F53:H53"/>
    <mergeCell ref="I53:K53"/>
    <mergeCell ref="C55:C58"/>
    <mergeCell ref="D55:D56"/>
    <mergeCell ref="E55:E56"/>
    <mergeCell ref="F55:H55"/>
    <mergeCell ref="I55:K55"/>
    <mergeCell ref="L55:L58"/>
    <mergeCell ref="D57:D58"/>
    <mergeCell ref="E57:E58"/>
    <mergeCell ref="F57:H57"/>
    <mergeCell ref="I57:K57"/>
    <mergeCell ref="C59:C62"/>
    <mergeCell ref="D59:D60"/>
    <mergeCell ref="E59:E60"/>
    <mergeCell ref="F59:H59"/>
    <mergeCell ref="I59:K59"/>
    <mergeCell ref="L59:L62"/>
    <mergeCell ref="D61:D62"/>
    <mergeCell ref="E61:E62"/>
    <mergeCell ref="F61:H61"/>
    <mergeCell ref="I61:K61"/>
    <mergeCell ref="C63:E63"/>
    <mergeCell ref="B64:E64"/>
    <mergeCell ref="B65:B118"/>
    <mergeCell ref="C65:C68"/>
    <mergeCell ref="D65:D66"/>
    <mergeCell ref="E65:E66"/>
    <mergeCell ref="F65:H65"/>
    <mergeCell ref="I65:K65"/>
    <mergeCell ref="L65:L68"/>
    <mergeCell ref="D67:D68"/>
    <mergeCell ref="E67:E68"/>
    <mergeCell ref="F67:H67"/>
    <mergeCell ref="I67:K67"/>
    <mergeCell ref="C69:C72"/>
    <mergeCell ref="D69:D70"/>
    <mergeCell ref="E69:E70"/>
    <mergeCell ref="F69:H69"/>
    <mergeCell ref="I69:K69"/>
    <mergeCell ref="L69:L72"/>
    <mergeCell ref="D71:D72"/>
    <mergeCell ref="E71:E72"/>
    <mergeCell ref="F71:H71"/>
    <mergeCell ref="I71:K71"/>
    <mergeCell ref="C73:C76"/>
    <mergeCell ref="D73:D74"/>
    <mergeCell ref="E73:E74"/>
    <mergeCell ref="F73:H73"/>
    <mergeCell ref="I73:K73"/>
    <mergeCell ref="L73:L76"/>
    <mergeCell ref="D75:D76"/>
    <mergeCell ref="E75:E76"/>
    <mergeCell ref="F75:H75"/>
    <mergeCell ref="I75:K75"/>
    <mergeCell ref="C77:E77"/>
    <mergeCell ref="C78:C81"/>
    <mergeCell ref="D78:D79"/>
    <mergeCell ref="E78:E79"/>
    <mergeCell ref="F78:H78"/>
    <mergeCell ref="I78:K78"/>
    <mergeCell ref="L78:L81"/>
    <mergeCell ref="D80:D81"/>
    <mergeCell ref="E80:E81"/>
    <mergeCell ref="F80:H80"/>
    <mergeCell ref="I80:K80"/>
    <mergeCell ref="C82:C85"/>
    <mergeCell ref="D82:D83"/>
    <mergeCell ref="E82:E83"/>
    <mergeCell ref="F82:H82"/>
    <mergeCell ref="I82:K82"/>
    <mergeCell ref="L82:L85"/>
    <mergeCell ref="D84:D85"/>
    <mergeCell ref="E84:E85"/>
    <mergeCell ref="F84:H84"/>
    <mergeCell ref="I84:K84"/>
    <mergeCell ref="C86:C89"/>
    <mergeCell ref="D86:D87"/>
    <mergeCell ref="E86:E87"/>
    <mergeCell ref="F86:H86"/>
    <mergeCell ref="I86:K86"/>
    <mergeCell ref="L86:L89"/>
    <mergeCell ref="D88:D89"/>
    <mergeCell ref="E88:E89"/>
    <mergeCell ref="F88:H88"/>
    <mergeCell ref="I88:K88"/>
    <mergeCell ref="C90:C93"/>
    <mergeCell ref="D90:D91"/>
    <mergeCell ref="E90:E91"/>
    <mergeCell ref="F90:H90"/>
    <mergeCell ref="I90:K90"/>
    <mergeCell ref="L90:L93"/>
    <mergeCell ref="D92:D93"/>
    <mergeCell ref="E92:E93"/>
    <mergeCell ref="F92:H92"/>
    <mergeCell ref="I92:K92"/>
    <mergeCell ref="C94:C97"/>
    <mergeCell ref="D94:D95"/>
    <mergeCell ref="E94:E95"/>
    <mergeCell ref="F94:H94"/>
    <mergeCell ref="I94:K94"/>
    <mergeCell ref="L94:L97"/>
    <mergeCell ref="D96:D97"/>
    <mergeCell ref="E96:E97"/>
    <mergeCell ref="F96:H96"/>
    <mergeCell ref="I96:K96"/>
    <mergeCell ref="C98:C101"/>
    <mergeCell ref="D98:D99"/>
    <mergeCell ref="E98:E99"/>
    <mergeCell ref="F98:H98"/>
    <mergeCell ref="I98:K98"/>
    <mergeCell ref="L98:L101"/>
    <mergeCell ref="D100:D101"/>
    <mergeCell ref="E100:E101"/>
    <mergeCell ref="F100:H100"/>
    <mergeCell ref="I100:K100"/>
    <mergeCell ref="C102:C105"/>
    <mergeCell ref="D102:D103"/>
    <mergeCell ref="E102:E103"/>
    <mergeCell ref="F102:H102"/>
    <mergeCell ref="I102:K102"/>
    <mergeCell ref="L102:L105"/>
    <mergeCell ref="D104:D105"/>
    <mergeCell ref="E104:E105"/>
    <mergeCell ref="F104:H104"/>
    <mergeCell ref="I104:K104"/>
    <mergeCell ref="C106:C109"/>
    <mergeCell ref="D106:D107"/>
    <mergeCell ref="E106:E107"/>
    <mergeCell ref="F106:H106"/>
    <mergeCell ref="I106:K106"/>
    <mergeCell ref="L106:L109"/>
    <mergeCell ref="D108:D109"/>
    <mergeCell ref="E108:E109"/>
    <mergeCell ref="F108:H108"/>
    <mergeCell ref="I108:K108"/>
    <mergeCell ref="C110:C113"/>
    <mergeCell ref="D110:D111"/>
    <mergeCell ref="E110:E111"/>
    <mergeCell ref="F110:H110"/>
    <mergeCell ref="I110:K110"/>
    <mergeCell ref="L110:L113"/>
    <mergeCell ref="D112:D113"/>
    <mergeCell ref="E112:E113"/>
    <mergeCell ref="F112:H112"/>
    <mergeCell ref="I112:K112"/>
    <mergeCell ref="C114:C117"/>
    <mergeCell ref="D114:D115"/>
    <mergeCell ref="E114:E115"/>
    <mergeCell ref="F114:H114"/>
    <mergeCell ref="I114:K114"/>
    <mergeCell ref="L114:L117"/>
    <mergeCell ref="D116:D117"/>
    <mergeCell ref="E116:E117"/>
    <mergeCell ref="F116:H116"/>
    <mergeCell ref="I116:K116"/>
    <mergeCell ref="C118:E118"/>
    <mergeCell ref="B119:E119"/>
    <mergeCell ref="A120:A217"/>
    <mergeCell ref="B120:B177"/>
    <mergeCell ref="C120:C123"/>
    <mergeCell ref="D120:D121"/>
    <mergeCell ref="E120:E121"/>
    <mergeCell ref="F120:H120"/>
    <mergeCell ref="I120:K120"/>
    <mergeCell ref="C129:C132"/>
    <mergeCell ref="D129:D130"/>
    <mergeCell ref="E129:E130"/>
    <mergeCell ref="F129:H129"/>
    <mergeCell ref="I129:K129"/>
    <mergeCell ref="C137:C140"/>
    <mergeCell ref="D137:D138"/>
    <mergeCell ref="E137:E138"/>
    <mergeCell ref="F137:H137"/>
    <mergeCell ref="I137:K137"/>
    <mergeCell ref="C145:C148"/>
    <mergeCell ref="D145:D146"/>
    <mergeCell ref="E145:E146"/>
    <mergeCell ref="F145:H145"/>
    <mergeCell ref="I145:K145"/>
    <mergeCell ref="L120:L123"/>
    <mergeCell ref="D122:D123"/>
    <mergeCell ref="E122:E123"/>
    <mergeCell ref="F122:H122"/>
    <mergeCell ref="I122:K122"/>
    <mergeCell ref="C124:E124"/>
    <mergeCell ref="C125:C128"/>
    <mergeCell ref="D125:D126"/>
    <mergeCell ref="E125:E126"/>
    <mergeCell ref="F125:H125"/>
    <mergeCell ref="I125:K125"/>
    <mergeCell ref="L125:L128"/>
    <mergeCell ref="D127:D128"/>
    <mergeCell ref="E127:E128"/>
    <mergeCell ref="F127:H127"/>
    <mergeCell ref="I127:K127"/>
    <mergeCell ref="L129:L132"/>
    <mergeCell ref="D131:D132"/>
    <mergeCell ref="E131:E132"/>
    <mergeCell ref="F131:H131"/>
    <mergeCell ref="I131:K131"/>
    <mergeCell ref="C133:C136"/>
    <mergeCell ref="D133:D134"/>
    <mergeCell ref="E133:E134"/>
    <mergeCell ref="F133:H133"/>
    <mergeCell ref="I133:K133"/>
    <mergeCell ref="L133:L136"/>
    <mergeCell ref="D135:D136"/>
    <mergeCell ref="E135:E136"/>
    <mergeCell ref="F135:H135"/>
    <mergeCell ref="I135:K135"/>
    <mergeCell ref="L137:L140"/>
    <mergeCell ref="D139:D140"/>
    <mergeCell ref="E139:E140"/>
    <mergeCell ref="F139:H139"/>
    <mergeCell ref="I139:K139"/>
    <mergeCell ref="C141:C144"/>
    <mergeCell ref="D141:D142"/>
    <mergeCell ref="E141:E142"/>
    <mergeCell ref="F141:H141"/>
    <mergeCell ref="I141:K141"/>
    <mergeCell ref="L141:L144"/>
    <mergeCell ref="D143:D144"/>
    <mergeCell ref="E143:E144"/>
    <mergeCell ref="F143:H143"/>
    <mergeCell ref="I143:K143"/>
    <mergeCell ref="L145:L148"/>
    <mergeCell ref="D147:D148"/>
    <mergeCell ref="E147:E148"/>
    <mergeCell ref="F147:H147"/>
    <mergeCell ref="I147:K147"/>
    <mergeCell ref="C149:C152"/>
    <mergeCell ref="D149:D150"/>
    <mergeCell ref="E149:E150"/>
    <mergeCell ref="F149:H149"/>
    <mergeCell ref="I149:K149"/>
    <mergeCell ref="L149:L152"/>
    <mergeCell ref="D151:D152"/>
    <mergeCell ref="E151:E152"/>
    <mergeCell ref="F151:H151"/>
    <mergeCell ref="I151:K151"/>
    <mergeCell ref="C153:C156"/>
    <mergeCell ref="D153:D154"/>
    <mergeCell ref="E153:E154"/>
    <mergeCell ref="F153:H153"/>
    <mergeCell ref="I153:K153"/>
    <mergeCell ref="L153:L156"/>
    <mergeCell ref="D155:D156"/>
    <mergeCell ref="E155:E156"/>
    <mergeCell ref="F155:H155"/>
    <mergeCell ref="I155:K155"/>
    <mergeCell ref="C157:C160"/>
    <mergeCell ref="D157:D158"/>
    <mergeCell ref="E157:E158"/>
    <mergeCell ref="F157:H157"/>
    <mergeCell ref="I157:K157"/>
    <mergeCell ref="L157:L160"/>
    <mergeCell ref="D159:D160"/>
    <mergeCell ref="E159:E160"/>
    <mergeCell ref="F159:H159"/>
    <mergeCell ref="I159:K159"/>
    <mergeCell ref="C161:C164"/>
    <mergeCell ref="D161:D162"/>
    <mergeCell ref="E161:E162"/>
    <mergeCell ref="F161:H161"/>
    <mergeCell ref="I161:K161"/>
    <mergeCell ref="L161:L164"/>
    <mergeCell ref="D163:D164"/>
    <mergeCell ref="E163:E164"/>
    <mergeCell ref="F163:H163"/>
    <mergeCell ref="I163:K163"/>
    <mergeCell ref="C165:C168"/>
    <mergeCell ref="D165:D166"/>
    <mergeCell ref="E165:E166"/>
    <mergeCell ref="F165:H165"/>
    <mergeCell ref="I165:K165"/>
    <mergeCell ref="L165:L168"/>
    <mergeCell ref="D167:D168"/>
    <mergeCell ref="E167:E168"/>
    <mergeCell ref="F167:H167"/>
    <mergeCell ref="I167:K167"/>
    <mergeCell ref="C169:C172"/>
    <mergeCell ref="D169:D170"/>
    <mergeCell ref="E169:E170"/>
    <mergeCell ref="F169:H169"/>
    <mergeCell ref="I169:K169"/>
    <mergeCell ref="L169:L172"/>
    <mergeCell ref="D171:D172"/>
    <mergeCell ref="E171:E172"/>
    <mergeCell ref="F171:H171"/>
    <mergeCell ref="I171:K171"/>
    <mergeCell ref="C173:C176"/>
    <mergeCell ref="D173:D174"/>
    <mergeCell ref="E173:E174"/>
    <mergeCell ref="F173:H173"/>
    <mergeCell ref="I173:K173"/>
    <mergeCell ref="L173:L176"/>
    <mergeCell ref="D175:D176"/>
    <mergeCell ref="E175:E176"/>
    <mergeCell ref="F175:H175"/>
    <mergeCell ref="I175:K175"/>
    <mergeCell ref="C177:E177"/>
    <mergeCell ref="B178:E178"/>
    <mergeCell ref="B179:B216"/>
    <mergeCell ref="C179:C182"/>
    <mergeCell ref="D179:D180"/>
    <mergeCell ref="E179:E180"/>
    <mergeCell ref="F179:H179"/>
    <mergeCell ref="I179:K179"/>
    <mergeCell ref="L179:L182"/>
    <mergeCell ref="D181:D182"/>
    <mergeCell ref="E181:E182"/>
    <mergeCell ref="F181:H181"/>
    <mergeCell ref="I181:K181"/>
    <mergeCell ref="C183:C186"/>
    <mergeCell ref="D183:D184"/>
    <mergeCell ref="E183:E184"/>
    <mergeCell ref="F183:H183"/>
    <mergeCell ref="I183:K183"/>
    <mergeCell ref="L183:L186"/>
    <mergeCell ref="D185:D186"/>
    <mergeCell ref="E185:E186"/>
    <mergeCell ref="F185:H185"/>
    <mergeCell ref="I185:K185"/>
    <mergeCell ref="C187:E187"/>
    <mergeCell ref="C188:C191"/>
    <mergeCell ref="D188:D189"/>
    <mergeCell ref="E188:E189"/>
    <mergeCell ref="F188:H188"/>
    <mergeCell ref="I188:K188"/>
    <mergeCell ref="L188:L191"/>
    <mergeCell ref="D190:D191"/>
    <mergeCell ref="E190:E191"/>
    <mergeCell ref="F190:H190"/>
    <mergeCell ref="I190:K190"/>
    <mergeCell ref="C192:C195"/>
    <mergeCell ref="D192:D193"/>
    <mergeCell ref="E192:E193"/>
    <mergeCell ref="F192:H192"/>
    <mergeCell ref="I192:K192"/>
    <mergeCell ref="L192:L195"/>
    <mergeCell ref="D194:D195"/>
    <mergeCell ref="E194:E195"/>
    <mergeCell ref="F194:H194"/>
    <mergeCell ref="I194:K194"/>
    <mergeCell ref="C196:C199"/>
    <mergeCell ref="D196:D197"/>
    <mergeCell ref="E196:E197"/>
    <mergeCell ref="F196:H196"/>
    <mergeCell ref="I196:K196"/>
    <mergeCell ref="L196:L199"/>
    <mergeCell ref="D198:D199"/>
    <mergeCell ref="E198:E199"/>
    <mergeCell ref="F198:H198"/>
    <mergeCell ref="I198:K198"/>
    <mergeCell ref="C200:C203"/>
    <mergeCell ref="D200:D201"/>
    <mergeCell ref="E200:E201"/>
    <mergeCell ref="F200:H200"/>
    <mergeCell ref="I200:K200"/>
    <mergeCell ref="L200:L203"/>
    <mergeCell ref="D202:D203"/>
    <mergeCell ref="E202:E203"/>
    <mergeCell ref="F202:H202"/>
    <mergeCell ref="I202:K202"/>
    <mergeCell ref="C204:C207"/>
    <mergeCell ref="D204:D205"/>
    <mergeCell ref="E204:E205"/>
    <mergeCell ref="F204:H204"/>
    <mergeCell ref="I204:K204"/>
    <mergeCell ref="L204:L207"/>
    <mergeCell ref="D206:D207"/>
    <mergeCell ref="E206:E207"/>
    <mergeCell ref="F206:H206"/>
    <mergeCell ref="I206:K206"/>
    <mergeCell ref="C208:C211"/>
    <mergeCell ref="D208:D209"/>
    <mergeCell ref="E208:E209"/>
    <mergeCell ref="F208:H208"/>
    <mergeCell ref="I208:K208"/>
    <mergeCell ref="L208:L211"/>
    <mergeCell ref="D210:D211"/>
    <mergeCell ref="E210:E211"/>
    <mergeCell ref="F210:H210"/>
    <mergeCell ref="I210:K210"/>
    <mergeCell ref="C212:C215"/>
    <mergeCell ref="D212:D213"/>
    <mergeCell ref="E212:E213"/>
    <mergeCell ref="F212:H212"/>
    <mergeCell ref="I212:K212"/>
    <mergeCell ref="L212:L215"/>
    <mergeCell ref="D214:D215"/>
    <mergeCell ref="E214:E215"/>
    <mergeCell ref="F214:H214"/>
    <mergeCell ref="I214:K214"/>
    <mergeCell ref="C216:E216"/>
    <mergeCell ref="B217:E217"/>
    <mergeCell ref="A218:E218"/>
    <mergeCell ref="A219:L219"/>
    <mergeCell ref="A220:B221"/>
    <mergeCell ref="C220:G220"/>
    <mergeCell ref="H220:K220"/>
    <mergeCell ref="C221:G221"/>
    <mergeCell ref="H221:K221"/>
    <mergeCell ref="A222:B223"/>
    <mergeCell ref="C222:G222"/>
    <mergeCell ref="H222:K222"/>
    <mergeCell ref="C223:G223"/>
    <mergeCell ref="H223:K223"/>
    <mergeCell ref="A224:B225"/>
    <mergeCell ref="C224:E224"/>
    <mergeCell ref="F224:G224"/>
    <mergeCell ref="H224:K224"/>
    <mergeCell ref="C225:E225"/>
    <mergeCell ref="F225:G225"/>
    <mergeCell ref="H225:K225"/>
  </mergeCells>
  <phoneticPr fontId="6" type="noConversion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&amp;C&amp;"+,굵게"&amp;20 2020~2021학년도 신구교과목대비표(2년제)</oddHeader>
  </headerFooter>
  <rowBreaks count="1" manualBreakCount="1">
    <brk id="27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51"/>
  <sheetViews>
    <sheetView topLeftCell="A157" zoomScale="90" zoomScaleNormal="90" zoomScaleSheetLayoutView="75" workbookViewId="0">
      <selection activeCell="O36" sqref="O36"/>
    </sheetView>
  </sheetViews>
  <sheetFormatPr defaultColWidth="8.88671875" defaultRowHeight="16.5" x14ac:dyDescent="0.15"/>
  <cols>
    <col min="1" max="4" width="4.21875" style="3" customWidth="1"/>
    <col min="5" max="5" width="6" style="3" customWidth="1"/>
    <col min="6" max="11" width="6.5546875" style="3" customWidth="1"/>
    <col min="12" max="12" width="22.88671875" style="3" customWidth="1"/>
    <col min="13" max="16384" width="8.88671875" style="3"/>
  </cols>
  <sheetData>
    <row r="1" spans="1:27" ht="17.25" thickBot="1" x14ac:dyDescent="0.2">
      <c r="A1" s="59" t="s">
        <v>216</v>
      </c>
      <c r="B1" s="5"/>
      <c r="C1" s="5"/>
      <c r="D1" s="5"/>
      <c r="E1" s="5"/>
      <c r="F1" s="5"/>
      <c r="G1" s="5"/>
      <c r="H1" s="316" t="s">
        <v>217</v>
      </c>
      <c r="I1" s="316"/>
      <c r="J1" s="316"/>
      <c r="K1" s="316"/>
      <c r="L1" s="58" t="s">
        <v>218</v>
      </c>
      <c r="N1" s="317"/>
      <c r="O1" s="317"/>
      <c r="P1" s="317"/>
      <c r="Q1" s="317"/>
      <c r="R1" s="317"/>
      <c r="S1" s="317"/>
      <c r="T1" s="46"/>
      <c r="U1" s="315"/>
      <c r="V1" s="315"/>
      <c r="W1" s="315"/>
      <c r="X1" s="315"/>
      <c r="Y1" s="315"/>
      <c r="Z1" s="315"/>
      <c r="AA1" s="315"/>
    </row>
    <row r="2" spans="1:27" ht="16.5" customHeight="1" x14ac:dyDescent="0.15">
      <c r="A2" s="322" t="s">
        <v>12</v>
      </c>
      <c r="B2" s="325" t="s">
        <v>13</v>
      </c>
      <c r="C2" s="328" t="s">
        <v>14</v>
      </c>
      <c r="D2" s="328" t="s">
        <v>15</v>
      </c>
      <c r="E2" s="328" t="s">
        <v>11</v>
      </c>
      <c r="F2" s="325" t="s">
        <v>39</v>
      </c>
      <c r="G2" s="325"/>
      <c r="H2" s="325"/>
      <c r="I2" s="325" t="s">
        <v>219</v>
      </c>
      <c r="J2" s="325"/>
      <c r="K2" s="331"/>
      <c r="L2" s="318" t="s">
        <v>126</v>
      </c>
    </row>
    <row r="3" spans="1:27" x14ac:dyDescent="0.15">
      <c r="A3" s="323"/>
      <c r="B3" s="326"/>
      <c r="C3" s="329"/>
      <c r="D3" s="329"/>
      <c r="E3" s="329"/>
      <c r="F3" s="326" t="s">
        <v>30</v>
      </c>
      <c r="G3" s="326"/>
      <c r="H3" s="326"/>
      <c r="I3" s="326" t="s">
        <v>220</v>
      </c>
      <c r="J3" s="326"/>
      <c r="K3" s="332"/>
      <c r="L3" s="319"/>
    </row>
    <row r="4" spans="1:27" x14ac:dyDescent="0.15">
      <c r="A4" s="323"/>
      <c r="B4" s="326"/>
      <c r="C4" s="329"/>
      <c r="D4" s="329"/>
      <c r="E4" s="329"/>
      <c r="F4" s="326" t="s">
        <v>6</v>
      </c>
      <c r="G4" s="326" t="s">
        <v>16</v>
      </c>
      <c r="H4" s="326"/>
      <c r="I4" s="326" t="s">
        <v>6</v>
      </c>
      <c r="J4" s="326" t="s">
        <v>16</v>
      </c>
      <c r="K4" s="332"/>
      <c r="L4" s="319"/>
    </row>
    <row r="5" spans="1:27" ht="17.25" thickBot="1" x14ac:dyDescent="0.2">
      <c r="A5" s="324"/>
      <c r="B5" s="327"/>
      <c r="C5" s="330"/>
      <c r="D5" s="330"/>
      <c r="E5" s="330"/>
      <c r="F5" s="327"/>
      <c r="G5" s="196" t="s">
        <v>7</v>
      </c>
      <c r="H5" s="196" t="s">
        <v>8</v>
      </c>
      <c r="I5" s="327"/>
      <c r="J5" s="196" t="s">
        <v>7</v>
      </c>
      <c r="K5" s="73" t="s">
        <v>8</v>
      </c>
      <c r="L5" s="320"/>
    </row>
    <row r="6" spans="1:27" ht="16.5" customHeight="1" x14ac:dyDescent="0.15">
      <c r="A6" s="333">
        <v>1</v>
      </c>
      <c r="B6" s="313">
        <v>1</v>
      </c>
      <c r="C6" s="312" t="s">
        <v>221</v>
      </c>
      <c r="D6" s="313" t="s">
        <v>17</v>
      </c>
      <c r="E6" s="313"/>
      <c r="F6" s="312" t="s">
        <v>99</v>
      </c>
      <c r="G6" s="313"/>
      <c r="H6" s="313"/>
      <c r="I6" s="312" t="s">
        <v>99</v>
      </c>
      <c r="J6" s="313"/>
      <c r="K6" s="314"/>
      <c r="L6" s="321"/>
    </row>
    <row r="7" spans="1:27" x14ac:dyDescent="0.15">
      <c r="A7" s="305"/>
      <c r="B7" s="284"/>
      <c r="C7" s="284"/>
      <c r="D7" s="284"/>
      <c r="E7" s="284"/>
      <c r="F7" s="191">
        <v>1</v>
      </c>
      <c r="G7" s="191">
        <v>1</v>
      </c>
      <c r="H7" s="191">
        <v>0</v>
      </c>
      <c r="I7" s="191">
        <v>1</v>
      </c>
      <c r="J7" s="191">
        <v>1</v>
      </c>
      <c r="K7" s="192">
        <v>0</v>
      </c>
      <c r="L7" s="298"/>
    </row>
    <row r="8" spans="1:27" x14ac:dyDescent="0.15">
      <c r="A8" s="305"/>
      <c r="B8" s="284"/>
      <c r="C8" s="284"/>
      <c r="D8" s="284" t="s">
        <v>18</v>
      </c>
      <c r="E8" s="284"/>
      <c r="F8" s="285"/>
      <c r="G8" s="285"/>
      <c r="H8" s="285"/>
      <c r="I8" s="285"/>
      <c r="J8" s="285"/>
      <c r="K8" s="286"/>
      <c r="L8" s="298"/>
    </row>
    <row r="9" spans="1:27" ht="17.25" thickBot="1" x14ac:dyDescent="0.2">
      <c r="A9" s="305"/>
      <c r="B9" s="284"/>
      <c r="C9" s="284"/>
      <c r="D9" s="284"/>
      <c r="E9" s="284"/>
      <c r="F9" s="194"/>
      <c r="G9" s="194"/>
      <c r="H9" s="194"/>
      <c r="I9" s="194"/>
      <c r="J9" s="194"/>
      <c r="K9" s="195"/>
      <c r="L9" s="299"/>
    </row>
    <row r="10" spans="1:27" x14ac:dyDescent="0.15">
      <c r="A10" s="305"/>
      <c r="B10" s="284"/>
      <c r="C10" s="312" t="s">
        <v>29</v>
      </c>
      <c r="D10" s="313" t="s">
        <v>17</v>
      </c>
      <c r="E10" s="313"/>
      <c r="F10" s="313"/>
      <c r="G10" s="313"/>
      <c r="H10" s="313"/>
      <c r="I10" s="313"/>
      <c r="J10" s="313"/>
      <c r="K10" s="314"/>
      <c r="L10" s="334" t="s">
        <v>129</v>
      </c>
    </row>
    <row r="11" spans="1:27" x14ac:dyDescent="0.15">
      <c r="A11" s="305"/>
      <c r="B11" s="284"/>
      <c r="C11" s="284"/>
      <c r="D11" s="284"/>
      <c r="E11" s="284"/>
      <c r="F11" s="191"/>
      <c r="G11" s="191"/>
      <c r="H11" s="191"/>
      <c r="I11" s="191"/>
      <c r="J11" s="191"/>
      <c r="K11" s="192"/>
      <c r="L11" s="335"/>
    </row>
    <row r="12" spans="1:27" x14ac:dyDescent="0.15">
      <c r="A12" s="305"/>
      <c r="B12" s="284"/>
      <c r="C12" s="284"/>
      <c r="D12" s="284" t="s">
        <v>222</v>
      </c>
      <c r="E12" s="284"/>
      <c r="F12" s="285" t="s">
        <v>223</v>
      </c>
      <c r="G12" s="285"/>
      <c r="H12" s="285"/>
      <c r="I12" s="285"/>
      <c r="J12" s="285"/>
      <c r="K12" s="286"/>
      <c r="L12" s="335"/>
    </row>
    <row r="13" spans="1:27" ht="17.25" thickBot="1" x14ac:dyDescent="0.2">
      <c r="A13" s="305"/>
      <c r="B13" s="284"/>
      <c r="C13" s="284"/>
      <c r="D13" s="284"/>
      <c r="E13" s="284"/>
      <c r="F13" s="194">
        <v>2</v>
      </c>
      <c r="G13" s="194">
        <v>1</v>
      </c>
      <c r="H13" s="194">
        <v>1</v>
      </c>
      <c r="I13" s="194"/>
      <c r="J13" s="194"/>
      <c r="K13" s="195"/>
      <c r="L13" s="336"/>
    </row>
    <row r="14" spans="1:27" x14ac:dyDescent="0.15">
      <c r="A14" s="305"/>
      <c r="B14" s="284"/>
      <c r="C14" s="312" t="s">
        <v>29</v>
      </c>
      <c r="D14" s="313" t="s">
        <v>17</v>
      </c>
      <c r="E14" s="313"/>
      <c r="F14" s="313"/>
      <c r="G14" s="313"/>
      <c r="H14" s="313"/>
      <c r="I14" s="312" t="s">
        <v>224</v>
      </c>
      <c r="J14" s="313"/>
      <c r="K14" s="314"/>
      <c r="L14" s="334" t="s">
        <v>134</v>
      </c>
    </row>
    <row r="15" spans="1:27" x14ac:dyDescent="0.15">
      <c r="A15" s="305"/>
      <c r="B15" s="284"/>
      <c r="C15" s="284"/>
      <c r="D15" s="284"/>
      <c r="E15" s="284"/>
      <c r="F15" s="191"/>
      <c r="G15" s="191"/>
      <c r="H15" s="191"/>
      <c r="I15" s="191">
        <v>1</v>
      </c>
      <c r="J15" s="191">
        <v>1</v>
      </c>
      <c r="K15" s="192">
        <v>0</v>
      </c>
      <c r="L15" s="335"/>
    </row>
    <row r="16" spans="1:27" x14ac:dyDescent="0.15">
      <c r="A16" s="305"/>
      <c r="B16" s="284"/>
      <c r="C16" s="284"/>
      <c r="D16" s="284" t="s">
        <v>18</v>
      </c>
      <c r="E16" s="284"/>
      <c r="F16" s="285"/>
      <c r="G16" s="285"/>
      <c r="H16" s="285"/>
      <c r="I16" s="301"/>
      <c r="J16" s="285"/>
      <c r="K16" s="286"/>
      <c r="L16" s="335"/>
    </row>
    <row r="17" spans="1:12" ht="16.5" customHeight="1" thickBot="1" x14ac:dyDescent="0.2">
      <c r="A17" s="305"/>
      <c r="B17" s="284"/>
      <c r="C17" s="284"/>
      <c r="D17" s="284"/>
      <c r="E17" s="284"/>
      <c r="F17" s="194"/>
      <c r="G17" s="194"/>
      <c r="H17" s="194"/>
      <c r="I17" s="194"/>
      <c r="J17" s="194"/>
      <c r="K17" s="195"/>
      <c r="L17" s="336"/>
    </row>
    <row r="18" spans="1:12" x14ac:dyDescent="0.15">
      <c r="A18" s="305"/>
      <c r="B18" s="284"/>
      <c r="C18" s="312" t="s">
        <v>29</v>
      </c>
      <c r="D18" s="313" t="s">
        <v>17</v>
      </c>
      <c r="E18" s="313"/>
      <c r="F18" s="313"/>
      <c r="G18" s="313"/>
      <c r="H18" s="313"/>
      <c r="I18" s="313"/>
      <c r="J18" s="313"/>
      <c r="K18" s="314"/>
      <c r="L18" s="334"/>
    </row>
    <row r="19" spans="1:12" x14ac:dyDescent="0.15">
      <c r="A19" s="305"/>
      <c r="B19" s="284"/>
      <c r="C19" s="284"/>
      <c r="D19" s="284"/>
      <c r="E19" s="284"/>
      <c r="F19" s="191"/>
      <c r="G19" s="191"/>
      <c r="H19" s="191"/>
      <c r="I19" s="191"/>
      <c r="J19" s="191"/>
      <c r="K19" s="192"/>
      <c r="L19" s="335"/>
    </row>
    <row r="20" spans="1:12" x14ac:dyDescent="0.15">
      <c r="A20" s="305"/>
      <c r="B20" s="284"/>
      <c r="C20" s="284"/>
      <c r="D20" s="284" t="s">
        <v>18</v>
      </c>
      <c r="E20" s="284"/>
      <c r="F20" s="285"/>
      <c r="G20" s="285"/>
      <c r="H20" s="285"/>
      <c r="I20" s="285" t="s">
        <v>37</v>
      </c>
      <c r="J20" s="285"/>
      <c r="K20" s="286"/>
      <c r="L20" s="335"/>
    </row>
    <row r="21" spans="1:12" x14ac:dyDescent="0.15">
      <c r="A21" s="305"/>
      <c r="B21" s="284"/>
      <c r="C21" s="284"/>
      <c r="D21" s="284"/>
      <c r="E21" s="284"/>
      <c r="F21" s="194"/>
      <c r="G21" s="194"/>
      <c r="H21" s="194"/>
      <c r="I21" s="194">
        <v>2</v>
      </c>
      <c r="J21" s="194">
        <v>2</v>
      </c>
      <c r="K21" s="195">
        <v>0</v>
      </c>
      <c r="L21" s="336"/>
    </row>
    <row r="22" spans="1:12" x14ac:dyDescent="0.15">
      <c r="A22" s="305"/>
      <c r="B22" s="284"/>
      <c r="C22" s="279" t="s">
        <v>225</v>
      </c>
      <c r="D22" s="279"/>
      <c r="E22" s="279"/>
      <c r="F22" s="193">
        <f>SUM(F7,F13)</f>
        <v>3</v>
      </c>
      <c r="G22" s="193">
        <f>SUM(G7,G13)</f>
        <v>2</v>
      </c>
      <c r="H22" s="193">
        <f>SUM(H13,H7)</f>
        <v>1</v>
      </c>
      <c r="I22" s="193">
        <f>SUM(I7,I15,I21)</f>
        <v>4</v>
      </c>
      <c r="J22" s="193">
        <f>SUM(J7,J15,J21)</f>
        <v>4</v>
      </c>
      <c r="K22" s="74">
        <f>SUM(K21,K7,K15)</f>
        <v>0</v>
      </c>
      <c r="L22" s="78"/>
    </row>
    <row r="23" spans="1:12" x14ac:dyDescent="0.15">
      <c r="A23" s="305"/>
      <c r="B23" s="284"/>
      <c r="C23" s="283" t="s">
        <v>226</v>
      </c>
      <c r="D23" s="284" t="s">
        <v>227</v>
      </c>
      <c r="E23" s="284"/>
      <c r="F23" s="285"/>
      <c r="G23" s="285"/>
      <c r="H23" s="285"/>
      <c r="I23" s="285"/>
      <c r="J23" s="285"/>
      <c r="K23" s="286"/>
      <c r="L23" s="334" t="s">
        <v>228</v>
      </c>
    </row>
    <row r="24" spans="1:12" x14ac:dyDescent="0.15">
      <c r="A24" s="305"/>
      <c r="B24" s="284"/>
      <c r="C24" s="283"/>
      <c r="D24" s="284"/>
      <c r="E24" s="284"/>
      <c r="F24" s="194"/>
      <c r="G24" s="194"/>
      <c r="H24" s="194"/>
      <c r="I24" s="194"/>
      <c r="J24" s="194"/>
      <c r="K24" s="195"/>
      <c r="L24" s="335"/>
    </row>
    <row r="25" spans="1:12" x14ac:dyDescent="0.15">
      <c r="A25" s="305"/>
      <c r="B25" s="284"/>
      <c r="C25" s="283"/>
      <c r="D25" s="284" t="s">
        <v>222</v>
      </c>
      <c r="E25" s="284"/>
      <c r="F25" s="283" t="s">
        <v>229</v>
      </c>
      <c r="G25" s="284"/>
      <c r="H25" s="284"/>
      <c r="I25" s="284"/>
      <c r="J25" s="284"/>
      <c r="K25" s="290"/>
      <c r="L25" s="335"/>
    </row>
    <row r="26" spans="1:12" x14ac:dyDescent="0.15">
      <c r="A26" s="305"/>
      <c r="B26" s="284"/>
      <c r="C26" s="283"/>
      <c r="D26" s="284"/>
      <c r="E26" s="284"/>
      <c r="F26" s="191">
        <v>4</v>
      </c>
      <c r="G26" s="191">
        <v>0</v>
      </c>
      <c r="H26" s="191">
        <v>4</v>
      </c>
      <c r="I26" s="191"/>
      <c r="J26" s="191"/>
      <c r="K26" s="192"/>
      <c r="L26" s="336"/>
    </row>
    <row r="27" spans="1:12" x14ac:dyDescent="0.15">
      <c r="A27" s="305"/>
      <c r="B27" s="284"/>
      <c r="C27" s="283" t="s">
        <v>226</v>
      </c>
      <c r="D27" s="284" t="s">
        <v>227</v>
      </c>
      <c r="E27" s="284"/>
      <c r="F27" s="285"/>
      <c r="G27" s="285"/>
      <c r="H27" s="285"/>
      <c r="I27" s="285"/>
      <c r="J27" s="285"/>
      <c r="K27" s="286"/>
      <c r="L27" s="334" t="s">
        <v>129</v>
      </c>
    </row>
    <row r="28" spans="1:12" ht="16.5" customHeight="1" x14ac:dyDescent="0.15">
      <c r="A28" s="305"/>
      <c r="B28" s="284"/>
      <c r="C28" s="283"/>
      <c r="D28" s="284"/>
      <c r="E28" s="284"/>
      <c r="F28" s="194"/>
      <c r="G28" s="194"/>
      <c r="H28" s="194"/>
      <c r="I28" s="194"/>
      <c r="J28" s="194"/>
      <c r="K28" s="195"/>
      <c r="L28" s="335"/>
    </row>
    <row r="29" spans="1:12" x14ac:dyDescent="0.15">
      <c r="A29" s="305"/>
      <c r="B29" s="284"/>
      <c r="C29" s="283"/>
      <c r="D29" s="284" t="s">
        <v>222</v>
      </c>
      <c r="E29" s="284"/>
      <c r="F29" s="283" t="s">
        <v>230</v>
      </c>
      <c r="G29" s="284"/>
      <c r="H29" s="284"/>
      <c r="I29" s="284"/>
      <c r="J29" s="284"/>
      <c r="K29" s="290"/>
      <c r="L29" s="335"/>
    </row>
    <row r="30" spans="1:12" x14ac:dyDescent="0.15">
      <c r="A30" s="305"/>
      <c r="B30" s="284"/>
      <c r="C30" s="283"/>
      <c r="D30" s="284"/>
      <c r="E30" s="284"/>
      <c r="F30" s="191">
        <v>3</v>
      </c>
      <c r="G30" s="191">
        <v>0</v>
      </c>
      <c r="H30" s="191">
        <v>3</v>
      </c>
      <c r="I30" s="191"/>
      <c r="J30" s="191"/>
      <c r="K30" s="192"/>
      <c r="L30" s="336"/>
    </row>
    <row r="31" spans="1:12" x14ac:dyDescent="0.15">
      <c r="A31" s="305"/>
      <c r="B31" s="284"/>
      <c r="C31" s="283" t="s">
        <v>226</v>
      </c>
      <c r="D31" s="284" t="s">
        <v>227</v>
      </c>
      <c r="E31" s="284"/>
      <c r="F31" s="285"/>
      <c r="G31" s="285"/>
      <c r="H31" s="285"/>
      <c r="I31" s="285"/>
      <c r="J31" s="285"/>
      <c r="K31" s="286"/>
      <c r="L31" s="300" t="s">
        <v>231</v>
      </c>
    </row>
    <row r="32" spans="1:12" x14ac:dyDescent="0.15">
      <c r="A32" s="305"/>
      <c r="B32" s="284"/>
      <c r="C32" s="283"/>
      <c r="D32" s="284"/>
      <c r="E32" s="284"/>
      <c r="F32" s="194"/>
      <c r="G32" s="194"/>
      <c r="H32" s="194"/>
      <c r="I32" s="194"/>
      <c r="J32" s="194"/>
      <c r="K32" s="195"/>
      <c r="L32" s="298"/>
    </row>
    <row r="33" spans="1:12" x14ac:dyDescent="0.15">
      <c r="A33" s="305"/>
      <c r="B33" s="284"/>
      <c r="C33" s="283"/>
      <c r="D33" s="284" t="s">
        <v>222</v>
      </c>
      <c r="E33" s="284"/>
      <c r="F33" s="283" t="s">
        <v>232</v>
      </c>
      <c r="G33" s="284"/>
      <c r="H33" s="284"/>
      <c r="I33" s="284"/>
      <c r="J33" s="284"/>
      <c r="K33" s="290"/>
      <c r="L33" s="298"/>
    </row>
    <row r="34" spans="1:12" x14ac:dyDescent="0.15">
      <c r="A34" s="305"/>
      <c r="B34" s="284"/>
      <c r="C34" s="283"/>
      <c r="D34" s="284"/>
      <c r="E34" s="284"/>
      <c r="F34" s="191">
        <v>3</v>
      </c>
      <c r="G34" s="191">
        <v>0</v>
      </c>
      <c r="H34" s="191">
        <v>3</v>
      </c>
      <c r="I34" s="191"/>
      <c r="J34" s="191"/>
      <c r="K34" s="192"/>
      <c r="L34" s="299"/>
    </row>
    <row r="35" spans="1:12" x14ac:dyDescent="0.15">
      <c r="A35" s="305"/>
      <c r="B35" s="284"/>
      <c r="C35" s="283" t="s">
        <v>226</v>
      </c>
      <c r="D35" s="284" t="s">
        <v>19</v>
      </c>
      <c r="E35" s="284"/>
      <c r="F35" s="285"/>
      <c r="G35" s="285"/>
      <c r="H35" s="285"/>
      <c r="I35" s="285"/>
      <c r="J35" s="285"/>
      <c r="K35" s="286"/>
      <c r="L35" s="334" t="s">
        <v>233</v>
      </c>
    </row>
    <row r="36" spans="1:12" x14ac:dyDescent="0.15">
      <c r="A36" s="305"/>
      <c r="B36" s="284"/>
      <c r="C36" s="283"/>
      <c r="D36" s="284"/>
      <c r="E36" s="284"/>
      <c r="F36" s="194"/>
      <c r="G36" s="194"/>
      <c r="H36" s="194"/>
      <c r="I36" s="194"/>
      <c r="J36" s="194"/>
      <c r="K36" s="195"/>
      <c r="L36" s="335"/>
    </row>
    <row r="37" spans="1:12" x14ac:dyDescent="0.15">
      <c r="A37" s="305"/>
      <c r="B37" s="284"/>
      <c r="C37" s="283"/>
      <c r="D37" s="284" t="s">
        <v>222</v>
      </c>
      <c r="E37" s="284"/>
      <c r="F37" s="283" t="s">
        <v>234</v>
      </c>
      <c r="G37" s="284"/>
      <c r="H37" s="284"/>
      <c r="I37" s="283" t="s">
        <v>234</v>
      </c>
      <c r="J37" s="284"/>
      <c r="K37" s="290"/>
      <c r="L37" s="335"/>
    </row>
    <row r="38" spans="1:12" x14ac:dyDescent="0.15">
      <c r="A38" s="305"/>
      <c r="B38" s="284"/>
      <c r="C38" s="283"/>
      <c r="D38" s="284"/>
      <c r="E38" s="284"/>
      <c r="F38" s="191">
        <v>2</v>
      </c>
      <c r="G38" s="191">
        <v>2</v>
      </c>
      <c r="H38" s="191">
        <v>0</v>
      </c>
      <c r="I38" s="191">
        <v>2</v>
      </c>
      <c r="J38" s="191">
        <v>1</v>
      </c>
      <c r="K38" s="192">
        <v>1</v>
      </c>
      <c r="L38" s="336"/>
    </row>
    <row r="39" spans="1:12" ht="16.5" customHeight="1" x14ac:dyDescent="0.15">
      <c r="A39" s="305"/>
      <c r="B39" s="284"/>
      <c r="C39" s="283" t="s">
        <v>226</v>
      </c>
      <c r="D39" s="284" t="s">
        <v>227</v>
      </c>
      <c r="E39" s="284"/>
      <c r="F39" s="285"/>
      <c r="G39" s="285"/>
      <c r="H39" s="285"/>
      <c r="I39" s="285"/>
      <c r="J39" s="285"/>
      <c r="K39" s="286"/>
      <c r="L39" s="334" t="s">
        <v>146</v>
      </c>
    </row>
    <row r="40" spans="1:12" x14ac:dyDescent="0.15">
      <c r="A40" s="305"/>
      <c r="B40" s="284"/>
      <c r="C40" s="283"/>
      <c r="D40" s="284"/>
      <c r="E40" s="284"/>
      <c r="F40" s="194"/>
      <c r="G40" s="194"/>
      <c r="H40" s="194"/>
      <c r="I40" s="194"/>
      <c r="J40" s="194"/>
      <c r="K40" s="195"/>
      <c r="L40" s="335"/>
    </row>
    <row r="41" spans="1:12" x14ac:dyDescent="0.15">
      <c r="A41" s="305"/>
      <c r="B41" s="284"/>
      <c r="C41" s="283"/>
      <c r="D41" s="284" t="s">
        <v>222</v>
      </c>
      <c r="E41" s="284"/>
      <c r="F41" s="283" t="s">
        <v>235</v>
      </c>
      <c r="G41" s="284"/>
      <c r="H41" s="284"/>
      <c r="I41" s="283" t="s">
        <v>236</v>
      </c>
      <c r="J41" s="284"/>
      <c r="K41" s="290"/>
      <c r="L41" s="335"/>
    </row>
    <row r="42" spans="1:12" x14ac:dyDescent="0.15">
      <c r="A42" s="305"/>
      <c r="B42" s="284"/>
      <c r="C42" s="283"/>
      <c r="D42" s="284"/>
      <c r="E42" s="284"/>
      <c r="F42" s="191">
        <v>3</v>
      </c>
      <c r="G42" s="191">
        <v>3</v>
      </c>
      <c r="H42" s="191">
        <v>0</v>
      </c>
      <c r="I42" s="191">
        <v>3</v>
      </c>
      <c r="J42" s="191">
        <v>2</v>
      </c>
      <c r="K42" s="192">
        <v>1</v>
      </c>
      <c r="L42" s="336"/>
    </row>
    <row r="43" spans="1:12" x14ac:dyDescent="0.15">
      <c r="A43" s="305"/>
      <c r="B43" s="284"/>
      <c r="C43" s="283" t="s">
        <v>226</v>
      </c>
      <c r="D43" s="284" t="s">
        <v>227</v>
      </c>
      <c r="E43" s="284"/>
      <c r="F43" s="285"/>
      <c r="G43" s="285"/>
      <c r="H43" s="285"/>
      <c r="I43" s="285"/>
      <c r="J43" s="285"/>
      <c r="K43" s="286"/>
      <c r="L43" s="334" t="s">
        <v>237</v>
      </c>
    </row>
    <row r="44" spans="1:12" ht="16.5" customHeight="1" x14ac:dyDescent="0.15">
      <c r="A44" s="305"/>
      <c r="B44" s="284"/>
      <c r="C44" s="283"/>
      <c r="D44" s="284"/>
      <c r="E44" s="284"/>
      <c r="F44" s="194"/>
      <c r="G44" s="194"/>
      <c r="H44" s="194"/>
      <c r="I44" s="194"/>
      <c r="J44" s="194"/>
      <c r="K44" s="195"/>
      <c r="L44" s="335"/>
    </row>
    <row r="45" spans="1:12" x14ac:dyDescent="0.15">
      <c r="A45" s="305"/>
      <c r="B45" s="284"/>
      <c r="C45" s="283"/>
      <c r="D45" s="284" t="s">
        <v>18</v>
      </c>
      <c r="E45" s="284"/>
      <c r="F45" s="283" t="s">
        <v>238</v>
      </c>
      <c r="G45" s="284"/>
      <c r="H45" s="284"/>
      <c r="I45" s="284"/>
      <c r="J45" s="284"/>
      <c r="K45" s="290"/>
      <c r="L45" s="335"/>
    </row>
    <row r="46" spans="1:12" x14ac:dyDescent="0.15">
      <c r="A46" s="305"/>
      <c r="B46" s="284"/>
      <c r="C46" s="283"/>
      <c r="D46" s="284"/>
      <c r="E46" s="284"/>
      <c r="F46" s="191">
        <v>2</v>
      </c>
      <c r="G46" s="191">
        <v>0</v>
      </c>
      <c r="H46" s="191">
        <v>2</v>
      </c>
      <c r="I46" s="191"/>
      <c r="J46" s="191"/>
      <c r="K46" s="192"/>
      <c r="L46" s="336"/>
    </row>
    <row r="47" spans="1:12" x14ac:dyDescent="0.15">
      <c r="A47" s="305"/>
      <c r="B47" s="284"/>
      <c r="C47" s="283" t="s">
        <v>226</v>
      </c>
      <c r="D47" s="284" t="s">
        <v>19</v>
      </c>
      <c r="E47" s="284"/>
      <c r="F47" s="285"/>
      <c r="G47" s="285"/>
      <c r="H47" s="285"/>
      <c r="I47" s="285"/>
      <c r="J47" s="285"/>
      <c r="K47" s="286"/>
      <c r="L47" s="300" t="s">
        <v>239</v>
      </c>
    </row>
    <row r="48" spans="1:12" x14ac:dyDescent="0.15">
      <c r="A48" s="305"/>
      <c r="B48" s="284"/>
      <c r="C48" s="283"/>
      <c r="D48" s="284"/>
      <c r="E48" s="284"/>
      <c r="F48" s="194"/>
      <c r="G48" s="194"/>
      <c r="H48" s="194"/>
      <c r="I48" s="194"/>
      <c r="J48" s="194"/>
      <c r="K48" s="195"/>
      <c r="L48" s="298"/>
    </row>
    <row r="49" spans="1:12" x14ac:dyDescent="0.15">
      <c r="A49" s="305"/>
      <c r="B49" s="284"/>
      <c r="C49" s="283"/>
      <c r="D49" s="284" t="s">
        <v>222</v>
      </c>
      <c r="E49" s="284"/>
      <c r="F49" s="283"/>
      <c r="G49" s="284"/>
      <c r="H49" s="284"/>
      <c r="I49" s="283" t="s">
        <v>240</v>
      </c>
      <c r="J49" s="284"/>
      <c r="K49" s="290"/>
      <c r="L49" s="298"/>
    </row>
    <row r="50" spans="1:12" ht="16.5" customHeight="1" x14ac:dyDescent="0.15">
      <c r="A50" s="305"/>
      <c r="B50" s="284"/>
      <c r="C50" s="283"/>
      <c r="D50" s="284"/>
      <c r="E50" s="284"/>
      <c r="F50" s="191"/>
      <c r="G50" s="191"/>
      <c r="H50" s="191"/>
      <c r="I50" s="191">
        <v>2</v>
      </c>
      <c r="J50" s="191">
        <v>1</v>
      </c>
      <c r="K50" s="192">
        <v>1</v>
      </c>
      <c r="L50" s="299"/>
    </row>
    <row r="51" spans="1:12" x14ac:dyDescent="0.15">
      <c r="A51" s="305"/>
      <c r="B51" s="284"/>
      <c r="C51" s="283" t="s">
        <v>226</v>
      </c>
      <c r="D51" s="284" t="s">
        <v>227</v>
      </c>
      <c r="E51" s="284"/>
      <c r="F51" s="285"/>
      <c r="G51" s="285"/>
      <c r="H51" s="285"/>
      <c r="I51" s="285"/>
      <c r="J51" s="285"/>
      <c r="K51" s="286"/>
      <c r="L51" s="300" t="s">
        <v>239</v>
      </c>
    </row>
    <row r="52" spans="1:12" x14ac:dyDescent="0.15">
      <c r="A52" s="305"/>
      <c r="B52" s="284"/>
      <c r="C52" s="283"/>
      <c r="D52" s="284"/>
      <c r="E52" s="284"/>
      <c r="F52" s="194"/>
      <c r="G52" s="194"/>
      <c r="H52" s="194"/>
      <c r="I52" s="194"/>
      <c r="J52" s="194"/>
      <c r="K52" s="195"/>
      <c r="L52" s="298"/>
    </row>
    <row r="53" spans="1:12" x14ac:dyDescent="0.15">
      <c r="A53" s="305"/>
      <c r="B53" s="284"/>
      <c r="C53" s="283"/>
      <c r="D53" s="284" t="s">
        <v>222</v>
      </c>
      <c r="E53" s="284"/>
      <c r="F53" s="283"/>
      <c r="G53" s="284"/>
      <c r="H53" s="284"/>
      <c r="I53" s="283" t="s">
        <v>241</v>
      </c>
      <c r="J53" s="284"/>
      <c r="K53" s="290"/>
      <c r="L53" s="298"/>
    </row>
    <row r="54" spans="1:12" x14ac:dyDescent="0.15">
      <c r="A54" s="305"/>
      <c r="B54" s="284"/>
      <c r="C54" s="283"/>
      <c r="D54" s="284"/>
      <c r="E54" s="284"/>
      <c r="F54" s="191"/>
      <c r="G54" s="191"/>
      <c r="H54" s="191"/>
      <c r="I54" s="191">
        <v>2</v>
      </c>
      <c r="J54" s="191">
        <v>0</v>
      </c>
      <c r="K54" s="192">
        <v>2</v>
      </c>
      <c r="L54" s="299"/>
    </row>
    <row r="55" spans="1:12" x14ac:dyDescent="0.15">
      <c r="A55" s="305"/>
      <c r="B55" s="284"/>
      <c r="C55" s="283" t="s">
        <v>226</v>
      </c>
      <c r="D55" s="284" t="s">
        <v>227</v>
      </c>
      <c r="E55" s="284"/>
      <c r="F55" s="285"/>
      <c r="G55" s="285"/>
      <c r="H55" s="285"/>
      <c r="I55" s="285"/>
      <c r="J55" s="285"/>
      <c r="K55" s="286"/>
      <c r="L55" s="300" t="s">
        <v>228</v>
      </c>
    </row>
    <row r="56" spans="1:12" x14ac:dyDescent="0.15">
      <c r="A56" s="305"/>
      <c r="B56" s="284"/>
      <c r="C56" s="283"/>
      <c r="D56" s="284"/>
      <c r="E56" s="284"/>
      <c r="F56" s="194"/>
      <c r="G56" s="194"/>
      <c r="H56" s="194"/>
      <c r="I56" s="194"/>
      <c r="J56" s="194"/>
      <c r="K56" s="195"/>
      <c r="L56" s="298"/>
    </row>
    <row r="57" spans="1:12" x14ac:dyDescent="0.15">
      <c r="A57" s="305"/>
      <c r="B57" s="284"/>
      <c r="C57" s="283"/>
      <c r="D57" s="284" t="s">
        <v>222</v>
      </c>
      <c r="E57" s="284"/>
      <c r="F57" s="283"/>
      <c r="G57" s="284"/>
      <c r="H57" s="284"/>
      <c r="I57" s="283" t="s">
        <v>242</v>
      </c>
      <c r="J57" s="284"/>
      <c r="K57" s="290"/>
      <c r="L57" s="298"/>
    </row>
    <row r="58" spans="1:12" x14ac:dyDescent="0.15">
      <c r="A58" s="305"/>
      <c r="B58" s="284"/>
      <c r="C58" s="283"/>
      <c r="D58" s="284"/>
      <c r="E58" s="284"/>
      <c r="F58" s="191"/>
      <c r="G58" s="191"/>
      <c r="H58" s="191"/>
      <c r="I58" s="191">
        <v>4</v>
      </c>
      <c r="J58" s="191">
        <v>0</v>
      </c>
      <c r="K58" s="192">
        <v>4</v>
      </c>
      <c r="L58" s="299"/>
    </row>
    <row r="59" spans="1:12" x14ac:dyDescent="0.15">
      <c r="A59" s="305"/>
      <c r="B59" s="284"/>
      <c r="C59" s="283" t="s">
        <v>226</v>
      </c>
      <c r="D59" s="284" t="s">
        <v>227</v>
      </c>
      <c r="E59" s="284"/>
      <c r="F59" s="285"/>
      <c r="G59" s="285"/>
      <c r="H59" s="285"/>
      <c r="I59" s="285"/>
      <c r="J59" s="285"/>
      <c r="K59" s="286"/>
      <c r="L59" s="300" t="s">
        <v>239</v>
      </c>
    </row>
    <row r="60" spans="1:12" x14ac:dyDescent="0.15">
      <c r="A60" s="305"/>
      <c r="B60" s="284"/>
      <c r="C60" s="283"/>
      <c r="D60" s="284"/>
      <c r="E60" s="284"/>
      <c r="F60" s="194"/>
      <c r="G60" s="194"/>
      <c r="H60" s="194"/>
      <c r="I60" s="194"/>
      <c r="J60" s="194"/>
      <c r="K60" s="195"/>
      <c r="L60" s="298"/>
    </row>
    <row r="61" spans="1:12" ht="16.5" customHeight="1" x14ac:dyDescent="0.15">
      <c r="A61" s="305"/>
      <c r="B61" s="284"/>
      <c r="C61" s="283"/>
      <c r="D61" s="284" t="s">
        <v>222</v>
      </c>
      <c r="E61" s="284"/>
      <c r="F61" s="283"/>
      <c r="G61" s="284"/>
      <c r="H61" s="284"/>
      <c r="I61" s="283" t="s">
        <v>243</v>
      </c>
      <c r="J61" s="284"/>
      <c r="K61" s="290"/>
      <c r="L61" s="298"/>
    </row>
    <row r="62" spans="1:12" x14ac:dyDescent="0.15">
      <c r="A62" s="305"/>
      <c r="B62" s="284"/>
      <c r="C62" s="283"/>
      <c r="D62" s="284"/>
      <c r="E62" s="284"/>
      <c r="F62" s="191"/>
      <c r="G62" s="191"/>
      <c r="H62" s="191"/>
      <c r="I62" s="191">
        <v>3</v>
      </c>
      <c r="J62" s="191">
        <v>0</v>
      </c>
      <c r="K62" s="192">
        <v>3</v>
      </c>
      <c r="L62" s="299"/>
    </row>
    <row r="63" spans="1:12" x14ac:dyDescent="0.15">
      <c r="A63" s="305"/>
      <c r="B63" s="284"/>
      <c r="C63" s="279" t="s">
        <v>244</v>
      </c>
      <c r="D63" s="279"/>
      <c r="E63" s="279"/>
      <c r="F63" s="193">
        <f>SUM(F26,F30,F34,F38,F42,F46)</f>
        <v>17</v>
      </c>
      <c r="G63" s="193">
        <f>SUM(G26,G30,G34,G38,G42,G62)</f>
        <v>5</v>
      </c>
      <c r="H63" s="193">
        <f>SUM(H26,H30,H34,H38,H42,H46)</f>
        <v>12</v>
      </c>
      <c r="I63" s="193">
        <f>SUM(I62,I58,I54,I50,I42,I38)</f>
        <v>16</v>
      </c>
      <c r="J63" s="193">
        <f>SUM(J62,J58,J54,J50,J42,J38)</f>
        <v>4</v>
      </c>
      <c r="K63" s="74">
        <f>SUM(K62,K58,K54,K50,K42,K38)</f>
        <v>12</v>
      </c>
      <c r="L63" s="76"/>
    </row>
    <row r="64" spans="1:12" x14ac:dyDescent="0.15">
      <c r="A64" s="305"/>
      <c r="B64" s="280" t="s">
        <v>245</v>
      </c>
      <c r="C64" s="280"/>
      <c r="D64" s="280"/>
      <c r="E64" s="280"/>
      <c r="F64" s="190">
        <f>SUM(F22,F63)</f>
        <v>20</v>
      </c>
      <c r="G64" s="190">
        <f>SUM(G22,G63)</f>
        <v>7</v>
      </c>
      <c r="H64" s="190">
        <f>SUM(H22,H63)</f>
        <v>13</v>
      </c>
      <c r="I64" s="190">
        <f>SUM(I63,I22)</f>
        <v>20</v>
      </c>
      <c r="J64" s="190">
        <f>SUM(J63,J22)</f>
        <v>8</v>
      </c>
      <c r="K64" s="75">
        <f>SUM(K63,K22)</f>
        <v>12</v>
      </c>
      <c r="L64" s="77"/>
    </row>
    <row r="65" spans="1:12" x14ac:dyDescent="0.15">
      <c r="A65" s="305"/>
      <c r="B65" s="291">
        <v>2</v>
      </c>
      <c r="C65" s="283" t="s">
        <v>246</v>
      </c>
      <c r="D65" s="284" t="s">
        <v>17</v>
      </c>
      <c r="E65" s="284"/>
      <c r="F65" s="284"/>
      <c r="G65" s="284"/>
      <c r="H65" s="284"/>
      <c r="I65" s="284"/>
      <c r="J65" s="284"/>
      <c r="K65" s="290"/>
      <c r="L65" s="294" t="s">
        <v>247</v>
      </c>
    </row>
    <row r="66" spans="1:12" ht="16.5" customHeight="1" x14ac:dyDescent="0.15">
      <c r="A66" s="305"/>
      <c r="B66" s="292"/>
      <c r="C66" s="283"/>
      <c r="D66" s="284"/>
      <c r="E66" s="284"/>
      <c r="F66" s="191"/>
      <c r="G66" s="191"/>
      <c r="H66" s="191"/>
      <c r="I66" s="191"/>
      <c r="J66" s="191"/>
      <c r="K66" s="192"/>
      <c r="L66" s="295"/>
    </row>
    <row r="67" spans="1:12" x14ac:dyDescent="0.15">
      <c r="A67" s="305"/>
      <c r="B67" s="292"/>
      <c r="C67" s="283"/>
      <c r="D67" s="284" t="s">
        <v>248</v>
      </c>
      <c r="E67" s="284"/>
      <c r="F67" s="301" t="s">
        <v>249</v>
      </c>
      <c r="G67" s="285"/>
      <c r="H67" s="285"/>
      <c r="I67" s="301" t="s">
        <v>249</v>
      </c>
      <c r="J67" s="285"/>
      <c r="K67" s="285"/>
      <c r="L67" s="295"/>
    </row>
    <row r="68" spans="1:12" x14ac:dyDescent="0.15">
      <c r="A68" s="305"/>
      <c r="B68" s="292"/>
      <c r="C68" s="283"/>
      <c r="D68" s="284"/>
      <c r="E68" s="284"/>
      <c r="F68" s="194">
        <v>2</v>
      </c>
      <c r="G68" s="194">
        <v>0</v>
      </c>
      <c r="H68" s="194">
        <v>2</v>
      </c>
      <c r="I68" s="194">
        <v>2</v>
      </c>
      <c r="J68" s="194">
        <v>1</v>
      </c>
      <c r="K68" s="194">
        <v>1</v>
      </c>
      <c r="L68" s="296"/>
    </row>
    <row r="69" spans="1:12" x14ac:dyDescent="0.15">
      <c r="A69" s="305"/>
      <c r="B69" s="292"/>
      <c r="C69" s="283" t="s">
        <v>246</v>
      </c>
      <c r="D69" s="284" t="s">
        <v>17</v>
      </c>
      <c r="E69" s="284"/>
      <c r="F69" s="284"/>
      <c r="G69" s="284"/>
      <c r="H69" s="284"/>
      <c r="I69" s="284"/>
      <c r="J69" s="284"/>
      <c r="K69" s="290"/>
      <c r="L69" s="294" t="s">
        <v>250</v>
      </c>
    </row>
    <row r="70" spans="1:12" x14ac:dyDescent="0.15">
      <c r="A70" s="305"/>
      <c r="B70" s="292"/>
      <c r="C70" s="283"/>
      <c r="D70" s="284"/>
      <c r="E70" s="284"/>
      <c r="F70" s="191"/>
      <c r="G70" s="191"/>
      <c r="H70" s="191"/>
      <c r="I70" s="191"/>
      <c r="J70" s="191"/>
      <c r="K70" s="192"/>
      <c r="L70" s="295"/>
    </row>
    <row r="71" spans="1:12" x14ac:dyDescent="0.15">
      <c r="A71" s="305"/>
      <c r="B71" s="292"/>
      <c r="C71" s="283"/>
      <c r="D71" s="284" t="s">
        <v>248</v>
      </c>
      <c r="E71" s="284"/>
      <c r="F71" s="286" t="s">
        <v>251</v>
      </c>
      <c r="G71" s="309"/>
      <c r="H71" s="310"/>
      <c r="I71" s="286"/>
      <c r="J71" s="309"/>
      <c r="K71" s="311"/>
      <c r="L71" s="295"/>
    </row>
    <row r="72" spans="1:12" x14ac:dyDescent="0.15">
      <c r="A72" s="305"/>
      <c r="B72" s="292"/>
      <c r="C72" s="283"/>
      <c r="D72" s="284"/>
      <c r="E72" s="284"/>
      <c r="F72" s="194">
        <v>2</v>
      </c>
      <c r="G72" s="194">
        <v>2</v>
      </c>
      <c r="H72" s="194">
        <v>0</v>
      </c>
      <c r="I72" s="194"/>
      <c r="J72" s="194"/>
      <c r="K72" s="195"/>
      <c r="L72" s="296"/>
    </row>
    <row r="73" spans="1:12" x14ac:dyDescent="0.15">
      <c r="A73" s="305"/>
      <c r="B73" s="292"/>
      <c r="C73" s="283" t="s">
        <v>246</v>
      </c>
      <c r="D73" s="284" t="s">
        <v>17</v>
      </c>
      <c r="E73" s="284"/>
      <c r="F73" s="290"/>
      <c r="G73" s="306"/>
      <c r="H73" s="307"/>
      <c r="I73" s="290"/>
      <c r="J73" s="306"/>
      <c r="K73" s="308"/>
      <c r="L73" s="294" t="s">
        <v>252</v>
      </c>
    </row>
    <row r="74" spans="1:12" ht="20.100000000000001" customHeight="1" x14ac:dyDescent="0.15">
      <c r="A74" s="305"/>
      <c r="B74" s="292"/>
      <c r="C74" s="283"/>
      <c r="D74" s="284"/>
      <c r="E74" s="284"/>
      <c r="F74" s="191"/>
      <c r="G74" s="191"/>
      <c r="H74" s="191"/>
      <c r="I74" s="191"/>
      <c r="J74" s="191"/>
      <c r="K74" s="192"/>
      <c r="L74" s="295"/>
    </row>
    <row r="75" spans="1:12" x14ac:dyDescent="0.15">
      <c r="A75" s="305"/>
      <c r="B75" s="292"/>
      <c r="C75" s="283"/>
      <c r="D75" s="284" t="s">
        <v>248</v>
      </c>
      <c r="E75" s="284"/>
      <c r="F75" s="286"/>
      <c r="G75" s="309"/>
      <c r="H75" s="310"/>
      <c r="I75" s="302" t="s">
        <v>253</v>
      </c>
      <c r="J75" s="309"/>
      <c r="K75" s="311"/>
      <c r="L75" s="295"/>
    </row>
    <row r="76" spans="1:12" ht="16.5" customHeight="1" x14ac:dyDescent="0.15">
      <c r="A76" s="305"/>
      <c r="B76" s="292"/>
      <c r="C76" s="283"/>
      <c r="D76" s="284"/>
      <c r="E76" s="284"/>
      <c r="F76" s="194"/>
      <c r="G76" s="194"/>
      <c r="H76" s="194"/>
      <c r="I76" s="194">
        <v>1</v>
      </c>
      <c r="J76" s="194">
        <v>1</v>
      </c>
      <c r="K76" s="195">
        <v>0</v>
      </c>
      <c r="L76" s="296"/>
    </row>
    <row r="77" spans="1:12" x14ac:dyDescent="0.15">
      <c r="A77" s="305"/>
      <c r="B77" s="292"/>
      <c r="C77" s="279" t="s">
        <v>254</v>
      </c>
      <c r="D77" s="279"/>
      <c r="E77" s="279"/>
      <c r="F77" s="193">
        <f>SUM(F68,F72)</f>
        <v>4</v>
      </c>
      <c r="G77" s="193">
        <f>SUM(G68,G72)</f>
        <v>2</v>
      </c>
      <c r="H77" s="193">
        <f>SUM(H68,H72)</f>
        <v>2</v>
      </c>
      <c r="I77" s="193">
        <f>SUM(I76,I68)</f>
        <v>3</v>
      </c>
      <c r="J77" s="193">
        <f>SUM(J76,J68)</f>
        <v>2</v>
      </c>
      <c r="K77" s="74">
        <f>SUM(K76,K68)</f>
        <v>1</v>
      </c>
      <c r="L77" s="78"/>
    </row>
    <row r="78" spans="1:12" ht="24.75" customHeight="1" x14ac:dyDescent="0.15">
      <c r="A78" s="305"/>
      <c r="B78" s="292"/>
      <c r="C78" s="283" t="s">
        <v>255</v>
      </c>
      <c r="D78" s="284" t="s">
        <v>256</v>
      </c>
      <c r="E78" s="284"/>
      <c r="F78" s="285"/>
      <c r="G78" s="285"/>
      <c r="H78" s="285"/>
      <c r="I78" s="285"/>
      <c r="J78" s="285"/>
      <c r="K78" s="286"/>
      <c r="L78" s="287" t="s">
        <v>257</v>
      </c>
    </row>
    <row r="79" spans="1:12" x14ac:dyDescent="0.15">
      <c r="A79" s="305"/>
      <c r="B79" s="292"/>
      <c r="C79" s="284"/>
      <c r="D79" s="284"/>
      <c r="E79" s="284"/>
      <c r="F79" s="194"/>
      <c r="G79" s="194"/>
      <c r="H79" s="194"/>
      <c r="I79" s="194"/>
      <c r="J79" s="194"/>
      <c r="K79" s="195"/>
      <c r="L79" s="288"/>
    </row>
    <row r="80" spans="1:12" x14ac:dyDescent="0.15">
      <c r="A80" s="305"/>
      <c r="B80" s="292"/>
      <c r="C80" s="284"/>
      <c r="D80" s="284" t="s">
        <v>248</v>
      </c>
      <c r="E80" s="284"/>
      <c r="F80" s="283" t="s">
        <v>258</v>
      </c>
      <c r="G80" s="284"/>
      <c r="H80" s="284"/>
      <c r="I80" s="283" t="s">
        <v>258</v>
      </c>
      <c r="J80" s="284"/>
      <c r="K80" s="284"/>
      <c r="L80" s="288"/>
    </row>
    <row r="81" spans="1:12" x14ac:dyDescent="0.15">
      <c r="A81" s="305"/>
      <c r="B81" s="292"/>
      <c r="C81" s="284"/>
      <c r="D81" s="284"/>
      <c r="E81" s="284"/>
      <c r="F81" s="191">
        <v>4</v>
      </c>
      <c r="G81" s="191">
        <v>0</v>
      </c>
      <c r="H81" s="191">
        <v>4</v>
      </c>
      <c r="I81" s="191">
        <v>3</v>
      </c>
      <c r="J81" s="191">
        <v>0</v>
      </c>
      <c r="K81" s="192">
        <v>3</v>
      </c>
      <c r="L81" s="289"/>
    </row>
    <row r="82" spans="1:12" x14ac:dyDescent="0.15">
      <c r="A82" s="305"/>
      <c r="B82" s="292"/>
      <c r="C82" s="283" t="s">
        <v>255</v>
      </c>
      <c r="D82" s="284" t="s">
        <v>256</v>
      </c>
      <c r="E82" s="284"/>
      <c r="F82" s="285"/>
      <c r="G82" s="285"/>
      <c r="H82" s="285"/>
      <c r="I82" s="285"/>
      <c r="J82" s="285"/>
      <c r="K82" s="286"/>
      <c r="L82" s="287"/>
    </row>
    <row r="83" spans="1:12" x14ac:dyDescent="0.15">
      <c r="A83" s="305"/>
      <c r="B83" s="292"/>
      <c r="C83" s="284"/>
      <c r="D83" s="284"/>
      <c r="E83" s="284"/>
      <c r="F83" s="194"/>
      <c r="G83" s="194"/>
      <c r="H83" s="194"/>
      <c r="I83" s="194"/>
      <c r="J83" s="194"/>
      <c r="K83" s="195"/>
      <c r="L83" s="288"/>
    </row>
    <row r="84" spans="1:12" x14ac:dyDescent="0.15">
      <c r="A84" s="305"/>
      <c r="B84" s="292"/>
      <c r="C84" s="284"/>
      <c r="D84" s="284" t="s">
        <v>248</v>
      </c>
      <c r="E84" s="284"/>
      <c r="F84" s="283" t="s">
        <v>259</v>
      </c>
      <c r="G84" s="284"/>
      <c r="H84" s="284"/>
      <c r="I84" s="283" t="s">
        <v>259</v>
      </c>
      <c r="J84" s="284"/>
      <c r="K84" s="284"/>
      <c r="L84" s="288"/>
    </row>
    <row r="85" spans="1:12" x14ac:dyDescent="0.15">
      <c r="A85" s="305"/>
      <c r="B85" s="292"/>
      <c r="C85" s="284"/>
      <c r="D85" s="284"/>
      <c r="E85" s="284"/>
      <c r="F85" s="191">
        <v>3</v>
      </c>
      <c r="G85" s="191">
        <v>0</v>
      </c>
      <c r="H85" s="191">
        <v>3</v>
      </c>
      <c r="I85" s="191">
        <v>3</v>
      </c>
      <c r="J85" s="191">
        <v>0</v>
      </c>
      <c r="K85" s="192">
        <v>3</v>
      </c>
      <c r="L85" s="289"/>
    </row>
    <row r="86" spans="1:12" x14ac:dyDescent="0.15">
      <c r="A86" s="305"/>
      <c r="B86" s="292"/>
      <c r="C86" s="283" t="s">
        <v>255</v>
      </c>
      <c r="D86" s="284" t="s">
        <v>256</v>
      </c>
      <c r="E86" s="284"/>
      <c r="F86" s="285"/>
      <c r="G86" s="285"/>
      <c r="H86" s="285"/>
      <c r="I86" s="285"/>
      <c r="J86" s="285"/>
      <c r="K86" s="286"/>
      <c r="L86" s="287"/>
    </row>
    <row r="87" spans="1:12" x14ac:dyDescent="0.15">
      <c r="A87" s="305"/>
      <c r="B87" s="292"/>
      <c r="C87" s="284"/>
      <c r="D87" s="284"/>
      <c r="E87" s="284"/>
      <c r="F87" s="194"/>
      <c r="G87" s="194"/>
      <c r="H87" s="194"/>
      <c r="I87" s="194"/>
      <c r="J87" s="194"/>
      <c r="K87" s="195"/>
      <c r="L87" s="288"/>
    </row>
    <row r="88" spans="1:12" x14ac:dyDescent="0.15">
      <c r="A88" s="305"/>
      <c r="B88" s="292"/>
      <c r="C88" s="284"/>
      <c r="D88" s="284" t="s">
        <v>248</v>
      </c>
      <c r="E88" s="284"/>
      <c r="F88" s="283" t="s">
        <v>260</v>
      </c>
      <c r="G88" s="284"/>
      <c r="H88" s="284"/>
      <c r="I88" s="283" t="s">
        <v>260</v>
      </c>
      <c r="J88" s="284"/>
      <c r="K88" s="284"/>
      <c r="L88" s="288"/>
    </row>
    <row r="89" spans="1:12" x14ac:dyDescent="0.15">
      <c r="A89" s="305"/>
      <c r="B89" s="292"/>
      <c r="C89" s="284"/>
      <c r="D89" s="284"/>
      <c r="E89" s="284"/>
      <c r="F89" s="191">
        <v>3</v>
      </c>
      <c r="G89" s="191">
        <v>0</v>
      </c>
      <c r="H89" s="191">
        <v>3</v>
      </c>
      <c r="I89" s="191">
        <v>3</v>
      </c>
      <c r="J89" s="191">
        <v>0</v>
      </c>
      <c r="K89" s="192">
        <v>3</v>
      </c>
      <c r="L89" s="289"/>
    </row>
    <row r="90" spans="1:12" x14ac:dyDescent="0.15">
      <c r="A90" s="305"/>
      <c r="B90" s="292"/>
      <c r="C90" s="283" t="s">
        <v>255</v>
      </c>
      <c r="D90" s="284" t="s">
        <v>256</v>
      </c>
      <c r="E90" s="284"/>
      <c r="F90" s="285"/>
      <c r="G90" s="285"/>
      <c r="H90" s="285"/>
      <c r="I90" s="285"/>
      <c r="J90" s="285"/>
      <c r="K90" s="286"/>
      <c r="L90" s="287" t="s">
        <v>261</v>
      </c>
    </row>
    <row r="91" spans="1:12" x14ac:dyDescent="0.15">
      <c r="A91" s="305"/>
      <c r="B91" s="292"/>
      <c r="C91" s="284"/>
      <c r="D91" s="284"/>
      <c r="E91" s="284"/>
      <c r="F91" s="194"/>
      <c r="G91" s="194"/>
      <c r="H91" s="194"/>
      <c r="I91" s="194"/>
      <c r="J91" s="194"/>
      <c r="K91" s="195"/>
      <c r="L91" s="288"/>
    </row>
    <row r="92" spans="1:12" x14ac:dyDescent="0.15">
      <c r="A92" s="305"/>
      <c r="B92" s="292"/>
      <c r="C92" s="284"/>
      <c r="D92" s="284" t="s">
        <v>248</v>
      </c>
      <c r="E92" s="284"/>
      <c r="F92" s="283" t="s">
        <v>262</v>
      </c>
      <c r="G92" s="284"/>
      <c r="H92" s="284"/>
      <c r="I92" s="284"/>
      <c r="J92" s="284"/>
      <c r="K92" s="290"/>
      <c r="L92" s="288"/>
    </row>
    <row r="93" spans="1:12" x14ac:dyDescent="0.15">
      <c r="A93" s="305"/>
      <c r="B93" s="292"/>
      <c r="C93" s="284"/>
      <c r="D93" s="284"/>
      <c r="E93" s="284"/>
      <c r="F93" s="191">
        <v>3</v>
      </c>
      <c r="G93" s="191">
        <v>0</v>
      </c>
      <c r="H93" s="191">
        <v>3</v>
      </c>
      <c r="I93" s="191"/>
      <c r="J93" s="191"/>
      <c r="K93" s="192"/>
      <c r="L93" s="289"/>
    </row>
    <row r="94" spans="1:12" x14ac:dyDescent="0.15">
      <c r="A94" s="305"/>
      <c r="B94" s="292"/>
      <c r="C94" s="283" t="s">
        <v>255</v>
      </c>
      <c r="D94" s="284" t="s">
        <v>256</v>
      </c>
      <c r="E94" s="284"/>
      <c r="F94" s="285"/>
      <c r="G94" s="285"/>
      <c r="H94" s="285"/>
      <c r="I94" s="285"/>
      <c r="J94" s="285"/>
      <c r="K94" s="286"/>
      <c r="L94" s="287" t="s">
        <v>263</v>
      </c>
    </row>
    <row r="95" spans="1:12" x14ac:dyDescent="0.15">
      <c r="A95" s="305"/>
      <c r="B95" s="292"/>
      <c r="C95" s="284"/>
      <c r="D95" s="284"/>
      <c r="E95" s="284"/>
      <c r="F95" s="194"/>
      <c r="G95" s="194"/>
      <c r="H95" s="194"/>
      <c r="I95" s="194"/>
      <c r="J95" s="194"/>
      <c r="K95" s="195"/>
      <c r="L95" s="288"/>
    </row>
    <row r="96" spans="1:12" x14ac:dyDescent="0.15">
      <c r="A96" s="305"/>
      <c r="B96" s="292"/>
      <c r="C96" s="284"/>
      <c r="D96" s="284" t="s">
        <v>248</v>
      </c>
      <c r="E96" s="284"/>
      <c r="F96" s="283" t="s">
        <v>264</v>
      </c>
      <c r="G96" s="284"/>
      <c r="H96" s="284"/>
      <c r="I96" s="284"/>
      <c r="J96" s="284"/>
      <c r="K96" s="290"/>
      <c r="L96" s="288"/>
    </row>
    <row r="97" spans="1:12" x14ac:dyDescent="0.15">
      <c r="A97" s="305"/>
      <c r="B97" s="292"/>
      <c r="C97" s="284"/>
      <c r="D97" s="284"/>
      <c r="E97" s="284"/>
      <c r="F97" s="191">
        <v>3</v>
      </c>
      <c r="G97" s="191">
        <v>0</v>
      </c>
      <c r="H97" s="191">
        <v>0</v>
      </c>
      <c r="I97" s="191"/>
      <c r="J97" s="191"/>
      <c r="K97" s="192"/>
      <c r="L97" s="289"/>
    </row>
    <row r="98" spans="1:12" x14ac:dyDescent="0.15">
      <c r="A98" s="305"/>
      <c r="B98" s="292"/>
      <c r="C98" s="283" t="s">
        <v>255</v>
      </c>
      <c r="D98" s="284" t="s">
        <v>256</v>
      </c>
      <c r="E98" s="284"/>
      <c r="F98" s="285"/>
      <c r="G98" s="285"/>
      <c r="H98" s="285"/>
      <c r="I98" s="285"/>
      <c r="J98" s="285"/>
      <c r="K98" s="286"/>
      <c r="L98" s="287" t="s">
        <v>265</v>
      </c>
    </row>
    <row r="99" spans="1:12" x14ac:dyDescent="0.15">
      <c r="A99" s="305"/>
      <c r="B99" s="292"/>
      <c r="C99" s="284"/>
      <c r="D99" s="284"/>
      <c r="E99" s="284"/>
      <c r="F99" s="194"/>
      <c r="G99" s="194"/>
      <c r="H99" s="194"/>
      <c r="I99" s="194"/>
      <c r="J99" s="194"/>
      <c r="K99" s="195"/>
      <c r="L99" s="288"/>
    </row>
    <row r="100" spans="1:12" x14ac:dyDescent="0.15">
      <c r="A100" s="305"/>
      <c r="B100" s="292"/>
      <c r="C100" s="284"/>
      <c r="D100" s="284" t="s">
        <v>248</v>
      </c>
      <c r="E100" s="284"/>
      <c r="F100" s="283" t="s">
        <v>266</v>
      </c>
      <c r="G100" s="284"/>
      <c r="H100" s="284"/>
      <c r="I100" s="283" t="s">
        <v>266</v>
      </c>
      <c r="J100" s="284"/>
      <c r="K100" s="284"/>
      <c r="L100" s="288"/>
    </row>
    <row r="101" spans="1:12" x14ac:dyDescent="0.15">
      <c r="A101" s="305"/>
      <c r="B101" s="292"/>
      <c r="C101" s="284"/>
      <c r="D101" s="284"/>
      <c r="E101" s="284"/>
      <c r="F101" s="191">
        <v>2</v>
      </c>
      <c r="G101" s="191">
        <v>2</v>
      </c>
      <c r="H101" s="191">
        <v>0</v>
      </c>
      <c r="I101" s="191">
        <v>2</v>
      </c>
      <c r="J101" s="191">
        <v>1</v>
      </c>
      <c r="K101" s="192">
        <v>1</v>
      </c>
      <c r="L101" s="289"/>
    </row>
    <row r="102" spans="1:12" x14ac:dyDescent="0.15">
      <c r="A102" s="305"/>
      <c r="B102" s="292"/>
      <c r="C102" s="283" t="s">
        <v>255</v>
      </c>
      <c r="D102" s="284" t="s">
        <v>256</v>
      </c>
      <c r="E102" s="284"/>
      <c r="F102" s="285"/>
      <c r="G102" s="285"/>
      <c r="H102" s="285"/>
      <c r="I102" s="285"/>
      <c r="J102" s="285"/>
      <c r="K102" s="286"/>
      <c r="L102" s="287" t="s">
        <v>261</v>
      </c>
    </row>
    <row r="103" spans="1:12" x14ac:dyDescent="0.15">
      <c r="A103" s="305"/>
      <c r="B103" s="292"/>
      <c r="C103" s="284"/>
      <c r="D103" s="284"/>
      <c r="E103" s="284"/>
      <c r="F103" s="194"/>
      <c r="G103" s="194"/>
      <c r="H103" s="194"/>
      <c r="I103" s="194"/>
      <c r="J103" s="194"/>
      <c r="K103" s="195"/>
      <c r="L103" s="288"/>
    </row>
    <row r="104" spans="1:12" x14ac:dyDescent="0.15">
      <c r="A104" s="305"/>
      <c r="B104" s="292"/>
      <c r="C104" s="284"/>
      <c r="D104" s="284" t="s">
        <v>248</v>
      </c>
      <c r="E104" s="284"/>
      <c r="F104" s="283" t="s">
        <v>267</v>
      </c>
      <c r="G104" s="284"/>
      <c r="H104" s="284"/>
      <c r="I104" s="284"/>
      <c r="J104" s="284"/>
      <c r="K104" s="290"/>
      <c r="L104" s="288"/>
    </row>
    <row r="105" spans="1:12" x14ac:dyDescent="0.15">
      <c r="A105" s="305"/>
      <c r="B105" s="292"/>
      <c r="C105" s="284"/>
      <c r="D105" s="284"/>
      <c r="E105" s="284"/>
      <c r="F105" s="191">
        <v>3</v>
      </c>
      <c r="G105" s="191">
        <v>3</v>
      </c>
      <c r="H105" s="191">
        <v>0</v>
      </c>
      <c r="I105" s="191"/>
      <c r="J105" s="191"/>
      <c r="K105" s="192"/>
      <c r="L105" s="289"/>
    </row>
    <row r="106" spans="1:12" x14ac:dyDescent="0.15">
      <c r="A106" s="305"/>
      <c r="B106" s="292"/>
      <c r="C106" s="283" t="s">
        <v>255</v>
      </c>
      <c r="D106" s="284" t="s">
        <v>256</v>
      </c>
      <c r="E106" s="284"/>
      <c r="F106" s="285"/>
      <c r="G106" s="285"/>
      <c r="H106" s="285"/>
      <c r="I106" s="285"/>
      <c r="J106" s="285"/>
      <c r="K106" s="286"/>
      <c r="L106" s="287" t="s">
        <v>268</v>
      </c>
    </row>
    <row r="107" spans="1:12" x14ac:dyDescent="0.15">
      <c r="A107" s="305"/>
      <c r="B107" s="292"/>
      <c r="C107" s="284"/>
      <c r="D107" s="284"/>
      <c r="E107" s="284"/>
      <c r="F107" s="194"/>
      <c r="G107" s="194"/>
      <c r="H107" s="194"/>
      <c r="I107" s="194"/>
      <c r="J107" s="194"/>
      <c r="K107" s="195"/>
      <c r="L107" s="288"/>
    </row>
    <row r="108" spans="1:12" x14ac:dyDescent="0.15">
      <c r="A108" s="305"/>
      <c r="B108" s="292"/>
      <c r="C108" s="284"/>
      <c r="D108" s="284" t="s">
        <v>248</v>
      </c>
      <c r="E108" s="284"/>
      <c r="F108" s="283"/>
      <c r="G108" s="284"/>
      <c r="H108" s="284"/>
      <c r="I108" s="284" t="s">
        <v>269</v>
      </c>
      <c r="J108" s="284"/>
      <c r="K108" s="290"/>
      <c r="L108" s="288"/>
    </row>
    <row r="109" spans="1:12" x14ac:dyDescent="0.15">
      <c r="A109" s="305"/>
      <c r="B109" s="292"/>
      <c r="C109" s="284"/>
      <c r="D109" s="284"/>
      <c r="E109" s="284"/>
      <c r="F109" s="191"/>
      <c r="G109" s="191"/>
      <c r="H109" s="191"/>
      <c r="I109" s="191">
        <v>2</v>
      </c>
      <c r="J109" s="191">
        <v>0</v>
      </c>
      <c r="K109" s="192">
        <v>2</v>
      </c>
      <c r="L109" s="289"/>
    </row>
    <row r="110" spans="1:12" x14ac:dyDescent="0.15">
      <c r="A110" s="305"/>
      <c r="B110" s="292"/>
      <c r="C110" s="283" t="s">
        <v>255</v>
      </c>
      <c r="D110" s="284" t="s">
        <v>256</v>
      </c>
      <c r="E110" s="284"/>
      <c r="F110" s="285"/>
      <c r="G110" s="285"/>
      <c r="H110" s="285"/>
      <c r="I110" s="301" t="s">
        <v>270</v>
      </c>
      <c r="J110" s="285"/>
      <c r="K110" s="286"/>
      <c r="L110" s="287" t="s">
        <v>261</v>
      </c>
    </row>
    <row r="111" spans="1:12" x14ac:dyDescent="0.15">
      <c r="A111" s="305"/>
      <c r="B111" s="292"/>
      <c r="C111" s="284"/>
      <c r="D111" s="284"/>
      <c r="E111" s="284"/>
      <c r="F111" s="194"/>
      <c r="G111" s="194"/>
      <c r="H111" s="194"/>
      <c r="I111" s="194">
        <v>1</v>
      </c>
      <c r="J111" s="194">
        <v>1</v>
      </c>
      <c r="K111" s="195">
        <v>0</v>
      </c>
      <c r="L111" s="288"/>
    </row>
    <row r="112" spans="1:12" x14ac:dyDescent="0.15">
      <c r="A112" s="305"/>
      <c r="B112" s="292"/>
      <c r="C112" s="284"/>
      <c r="D112" s="284" t="s">
        <v>248</v>
      </c>
      <c r="E112" s="284"/>
      <c r="F112" s="283"/>
      <c r="G112" s="284"/>
      <c r="H112" s="284"/>
      <c r="I112" s="301"/>
      <c r="J112" s="285"/>
      <c r="K112" s="286"/>
      <c r="L112" s="288"/>
    </row>
    <row r="113" spans="1:12" x14ac:dyDescent="0.15">
      <c r="A113" s="305"/>
      <c r="B113" s="292"/>
      <c r="C113" s="284"/>
      <c r="D113" s="284"/>
      <c r="E113" s="284"/>
      <c r="F113" s="191"/>
      <c r="G113" s="191"/>
      <c r="H113" s="191"/>
      <c r="I113" s="194"/>
      <c r="J113" s="194"/>
      <c r="K113" s="195"/>
      <c r="L113" s="289"/>
    </row>
    <row r="114" spans="1:12" x14ac:dyDescent="0.15">
      <c r="A114" s="305"/>
      <c r="B114" s="292"/>
      <c r="C114" s="283" t="s">
        <v>255</v>
      </c>
      <c r="D114" s="284" t="s">
        <v>256</v>
      </c>
      <c r="E114" s="284"/>
      <c r="F114" s="285"/>
      <c r="G114" s="285"/>
      <c r="H114" s="285"/>
      <c r="I114" s="285"/>
      <c r="J114" s="285"/>
      <c r="K114" s="286"/>
      <c r="L114" s="287" t="s">
        <v>261</v>
      </c>
    </row>
    <row r="115" spans="1:12" x14ac:dyDescent="0.15">
      <c r="A115" s="305"/>
      <c r="B115" s="292"/>
      <c r="C115" s="284"/>
      <c r="D115" s="284"/>
      <c r="E115" s="284"/>
      <c r="F115" s="194"/>
      <c r="G115" s="194"/>
      <c r="H115" s="194"/>
      <c r="I115" s="194"/>
      <c r="J115" s="194"/>
      <c r="K115" s="195"/>
      <c r="L115" s="288"/>
    </row>
    <row r="116" spans="1:12" x14ac:dyDescent="0.15">
      <c r="A116" s="305"/>
      <c r="B116" s="292"/>
      <c r="C116" s="284"/>
      <c r="D116" s="284" t="s">
        <v>248</v>
      </c>
      <c r="E116" s="284"/>
      <c r="F116" s="283"/>
      <c r="G116" s="284"/>
      <c r="H116" s="284"/>
      <c r="I116" s="301" t="s">
        <v>271</v>
      </c>
      <c r="J116" s="285"/>
      <c r="K116" s="286"/>
      <c r="L116" s="288"/>
    </row>
    <row r="117" spans="1:12" x14ac:dyDescent="0.15">
      <c r="A117" s="305"/>
      <c r="B117" s="292"/>
      <c r="C117" s="284"/>
      <c r="D117" s="284"/>
      <c r="E117" s="284"/>
      <c r="F117" s="191"/>
      <c r="G117" s="191"/>
      <c r="H117" s="191"/>
      <c r="I117" s="194">
        <v>3</v>
      </c>
      <c r="J117" s="194">
        <v>0</v>
      </c>
      <c r="K117" s="195">
        <v>3</v>
      </c>
      <c r="L117" s="289"/>
    </row>
    <row r="118" spans="1:12" x14ac:dyDescent="0.15">
      <c r="A118" s="305"/>
      <c r="B118" s="293"/>
      <c r="C118" s="279" t="s">
        <v>272</v>
      </c>
      <c r="D118" s="279"/>
      <c r="E118" s="279"/>
      <c r="F118" s="193">
        <f>SUM(F81,F85,F89,F93,F97,F101,F117)</f>
        <v>18</v>
      </c>
      <c r="G118" s="193">
        <f>SUM(G81,G85,G89,G93,G97,G101,G105)</f>
        <v>5</v>
      </c>
      <c r="H118" s="193">
        <f>SUM(H81,H85,H89,H93,H97,H101,H117)</f>
        <v>13</v>
      </c>
      <c r="I118" s="193">
        <f>SUM(I117,I81,I85,I89,I101,I109,I111)</f>
        <v>17</v>
      </c>
      <c r="J118" s="193">
        <f>SUM(J81,J85,J89,J101,J109,J111,J117)</f>
        <v>2</v>
      </c>
      <c r="K118" s="74">
        <f>SUM(K117,K111,K109,K101,K89,K85,K81)</f>
        <v>15</v>
      </c>
      <c r="L118" s="78"/>
    </row>
    <row r="119" spans="1:12" x14ac:dyDescent="0.15">
      <c r="A119" s="305"/>
      <c r="B119" s="280" t="s">
        <v>273</v>
      </c>
      <c r="C119" s="280"/>
      <c r="D119" s="280"/>
      <c r="E119" s="280"/>
      <c r="F119" s="190">
        <f>SUM(F77,F118)</f>
        <v>22</v>
      </c>
      <c r="G119" s="190">
        <f>SUM(G77,G118)</f>
        <v>7</v>
      </c>
      <c r="H119" s="190">
        <f>SUM(H77,H118)</f>
        <v>15</v>
      </c>
      <c r="I119" s="190">
        <f>SUM(I118,I77)</f>
        <v>20</v>
      </c>
      <c r="J119" s="190">
        <f>SUM(J77,J118)</f>
        <v>4</v>
      </c>
      <c r="K119" s="75">
        <f>SUM(K118,K77)</f>
        <v>16</v>
      </c>
      <c r="L119" s="77"/>
    </row>
    <row r="120" spans="1:12" x14ac:dyDescent="0.15">
      <c r="A120" s="305">
        <v>2</v>
      </c>
      <c r="B120" s="284">
        <v>1</v>
      </c>
      <c r="C120" s="283" t="s">
        <v>246</v>
      </c>
      <c r="D120" s="284" t="s">
        <v>17</v>
      </c>
      <c r="E120" s="284"/>
      <c r="F120" s="284"/>
      <c r="G120" s="284"/>
      <c r="H120" s="284"/>
      <c r="I120" s="284"/>
      <c r="J120" s="284"/>
      <c r="K120" s="290"/>
      <c r="L120" s="300" t="s">
        <v>252</v>
      </c>
    </row>
    <row r="121" spans="1:12" x14ac:dyDescent="0.15">
      <c r="A121" s="305"/>
      <c r="B121" s="284"/>
      <c r="C121" s="284"/>
      <c r="D121" s="284"/>
      <c r="E121" s="284"/>
      <c r="F121" s="191"/>
      <c r="G121" s="191"/>
      <c r="H121" s="191"/>
      <c r="I121" s="191"/>
      <c r="J121" s="191"/>
      <c r="K121" s="192"/>
      <c r="L121" s="298"/>
    </row>
    <row r="122" spans="1:12" x14ac:dyDescent="0.15">
      <c r="A122" s="305"/>
      <c r="B122" s="284"/>
      <c r="C122" s="284"/>
      <c r="D122" s="284" t="s">
        <v>248</v>
      </c>
      <c r="E122" s="284"/>
      <c r="F122" s="285"/>
      <c r="G122" s="285"/>
      <c r="H122" s="285"/>
      <c r="I122" s="301" t="s">
        <v>274</v>
      </c>
      <c r="J122" s="285"/>
      <c r="K122" s="286"/>
      <c r="L122" s="298"/>
    </row>
    <row r="123" spans="1:12" x14ac:dyDescent="0.15">
      <c r="A123" s="305"/>
      <c r="B123" s="284"/>
      <c r="C123" s="284"/>
      <c r="D123" s="284"/>
      <c r="E123" s="284"/>
      <c r="F123" s="194"/>
      <c r="G123" s="194"/>
      <c r="H123" s="194"/>
      <c r="I123" s="194">
        <v>1</v>
      </c>
      <c r="J123" s="194">
        <v>1</v>
      </c>
      <c r="K123" s="195">
        <v>0</v>
      </c>
      <c r="L123" s="299"/>
    </row>
    <row r="124" spans="1:12" x14ac:dyDescent="0.15">
      <c r="A124" s="305"/>
      <c r="B124" s="284"/>
      <c r="C124" s="279" t="s">
        <v>254</v>
      </c>
      <c r="D124" s="279"/>
      <c r="E124" s="279"/>
      <c r="F124" s="193">
        <v>0</v>
      </c>
      <c r="G124" s="193">
        <v>0</v>
      </c>
      <c r="H124" s="193">
        <v>0</v>
      </c>
      <c r="I124" s="193">
        <f>SUM(I123)</f>
        <v>1</v>
      </c>
      <c r="J124" s="193">
        <f>SUM(J123)</f>
        <v>1</v>
      </c>
      <c r="K124" s="74">
        <f>SUM(K123)</f>
        <v>0</v>
      </c>
      <c r="L124" s="76"/>
    </row>
    <row r="125" spans="1:12" x14ac:dyDescent="0.15">
      <c r="A125" s="305"/>
      <c r="B125" s="284"/>
      <c r="C125" s="283" t="s">
        <v>255</v>
      </c>
      <c r="D125" s="284" t="s">
        <v>256</v>
      </c>
      <c r="E125" s="284"/>
      <c r="F125" s="301" t="s">
        <v>270</v>
      </c>
      <c r="G125" s="285"/>
      <c r="H125" s="286"/>
      <c r="I125" s="302"/>
      <c r="J125" s="303"/>
      <c r="K125" s="304"/>
      <c r="L125" s="300" t="s">
        <v>261</v>
      </c>
    </row>
    <row r="126" spans="1:12" x14ac:dyDescent="0.15">
      <c r="A126" s="305"/>
      <c r="B126" s="284"/>
      <c r="C126" s="284"/>
      <c r="D126" s="284"/>
      <c r="E126" s="284"/>
      <c r="F126" s="194">
        <v>1</v>
      </c>
      <c r="G126" s="194">
        <v>1</v>
      </c>
      <c r="H126" s="195">
        <v>0</v>
      </c>
      <c r="I126" s="194"/>
      <c r="J126" s="194"/>
      <c r="K126" s="195"/>
      <c r="L126" s="298"/>
    </row>
    <row r="127" spans="1:12" x14ac:dyDescent="0.15">
      <c r="A127" s="305"/>
      <c r="B127" s="284"/>
      <c r="C127" s="284"/>
      <c r="D127" s="284" t="s">
        <v>248</v>
      </c>
      <c r="E127" s="284"/>
      <c r="F127" s="284"/>
      <c r="G127" s="284"/>
      <c r="H127" s="290"/>
      <c r="I127" s="284"/>
      <c r="J127" s="284"/>
      <c r="K127" s="290"/>
      <c r="L127" s="298"/>
    </row>
    <row r="128" spans="1:12" x14ac:dyDescent="0.15">
      <c r="A128" s="305"/>
      <c r="B128" s="284"/>
      <c r="C128" s="284"/>
      <c r="D128" s="284"/>
      <c r="E128" s="284"/>
      <c r="F128" s="191"/>
      <c r="G128" s="191"/>
      <c r="H128" s="192"/>
      <c r="I128" s="191"/>
      <c r="J128" s="191"/>
      <c r="K128" s="192"/>
      <c r="L128" s="299"/>
    </row>
    <row r="129" spans="1:12" x14ac:dyDescent="0.15">
      <c r="A129" s="305"/>
      <c r="B129" s="284"/>
      <c r="C129" s="283" t="s">
        <v>255</v>
      </c>
      <c r="D129" s="284" t="s">
        <v>256</v>
      </c>
      <c r="E129" s="284"/>
      <c r="F129" s="285"/>
      <c r="G129" s="285"/>
      <c r="H129" s="286"/>
      <c r="I129" s="285"/>
      <c r="J129" s="285"/>
      <c r="K129" s="286"/>
      <c r="L129" s="287" t="s">
        <v>250</v>
      </c>
    </row>
    <row r="130" spans="1:12" x14ac:dyDescent="0.15">
      <c r="A130" s="305"/>
      <c r="B130" s="284"/>
      <c r="C130" s="284"/>
      <c r="D130" s="284"/>
      <c r="E130" s="284"/>
      <c r="F130" s="194"/>
      <c r="G130" s="194"/>
      <c r="H130" s="195"/>
      <c r="I130" s="194"/>
      <c r="J130" s="194"/>
      <c r="K130" s="195"/>
      <c r="L130" s="288"/>
    </row>
    <row r="131" spans="1:12" x14ac:dyDescent="0.15">
      <c r="A131" s="305"/>
      <c r="B131" s="284"/>
      <c r="C131" s="284"/>
      <c r="D131" s="284" t="s">
        <v>248</v>
      </c>
      <c r="E131" s="284"/>
      <c r="F131" s="283" t="s">
        <v>275</v>
      </c>
      <c r="G131" s="284"/>
      <c r="H131" s="290"/>
      <c r="I131" s="283"/>
      <c r="J131" s="284"/>
      <c r="K131" s="290"/>
      <c r="L131" s="288"/>
    </row>
    <row r="132" spans="1:12" x14ac:dyDescent="0.15">
      <c r="A132" s="305"/>
      <c r="B132" s="284"/>
      <c r="C132" s="284"/>
      <c r="D132" s="284"/>
      <c r="E132" s="284"/>
      <c r="F132" s="191">
        <v>3</v>
      </c>
      <c r="G132" s="191">
        <v>0</v>
      </c>
      <c r="H132" s="192">
        <v>3</v>
      </c>
      <c r="I132" s="191"/>
      <c r="J132" s="191"/>
      <c r="K132" s="192"/>
      <c r="L132" s="289"/>
    </row>
    <row r="133" spans="1:12" x14ac:dyDescent="0.15">
      <c r="A133" s="305"/>
      <c r="B133" s="284"/>
      <c r="C133" s="283" t="s">
        <v>255</v>
      </c>
      <c r="D133" s="284" t="s">
        <v>256</v>
      </c>
      <c r="E133" s="284"/>
      <c r="F133" s="285"/>
      <c r="G133" s="285"/>
      <c r="H133" s="286"/>
      <c r="I133" s="285"/>
      <c r="J133" s="285"/>
      <c r="K133" s="286"/>
      <c r="L133" s="287" t="s">
        <v>250</v>
      </c>
    </row>
    <row r="134" spans="1:12" x14ac:dyDescent="0.15">
      <c r="A134" s="305"/>
      <c r="B134" s="284"/>
      <c r="C134" s="284"/>
      <c r="D134" s="284"/>
      <c r="E134" s="284"/>
      <c r="F134" s="194"/>
      <c r="G134" s="194"/>
      <c r="H134" s="195"/>
      <c r="I134" s="194"/>
      <c r="J134" s="194"/>
      <c r="K134" s="195"/>
      <c r="L134" s="288"/>
    </row>
    <row r="135" spans="1:12" x14ac:dyDescent="0.15">
      <c r="A135" s="305"/>
      <c r="B135" s="284"/>
      <c r="C135" s="284"/>
      <c r="D135" s="284" t="s">
        <v>248</v>
      </c>
      <c r="E135" s="284"/>
      <c r="F135" s="283" t="s">
        <v>276</v>
      </c>
      <c r="G135" s="284"/>
      <c r="H135" s="290"/>
      <c r="I135" s="283"/>
      <c r="J135" s="284"/>
      <c r="K135" s="290"/>
      <c r="L135" s="288"/>
    </row>
    <row r="136" spans="1:12" x14ac:dyDescent="0.15">
      <c r="A136" s="305"/>
      <c r="B136" s="284"/>
      <c r="C136" s="284"/>
      <c r="D136" s="284"/>
      <c r="E136" s="284"/>
      <c r="F136" s="191">
        <v>3</v>
      </c>
      <c r="G136" s="191">
        <v>0</v>
      </c>
      <c r="H136" s="192">
        <v>3</v>
      </c>
      <c r="I136" s="191"/>
      <c r="J136" s="191"/>
      <c r="K136" s="192"/>
      <c r="L136" s="289"/>
    </row>
    <row r="137" spans="1:12" x14ac:dyDescent="0.15">
      <c r="A137" s="305"/>
      <c r="B137" s="284"/>
      <c r="C137" s="283" t="s">
        <v>255</v>
      </c>
      <c r="D137" s="284" t="s">
        <v>256</v>
      </c>
      <c r="E137" s="284"/>
      <c r="F137" s="285"/>
      <c r="G137" s="285"/>
      <c r="H137" s="286"/>
      <c r="I137" s="285"/>
      <c r="J137" s="285"/>
      <c r="K137" s="286"/>
      <c r="L137" s="300" t="s">
        <v>277</v>
      </c>
    </row>
    <row r="138" spans="1:12" x14ac:dyDescent="0.15">
      <c r="A138" s="305"/>
      <c r="B138" s="284"/>
      <c r="C138" s="284"/>
      <c r="D138" s="284"/>
      <c r="E138" s="284"/>
      <c r="F138" s="194"/>
      <c r="G138" s="194"/>
      <c r="H138" s="195"/>
      <c r="I138" s="194"/>
      <c r="J138" s="194"/>
      <c r="K138" s="195"/>
      <c r="L138" s="298"/>
    </row>
    <row r="139" spans="1:12" x14ac:dyDescent="0.15">
      <c r="A139" s="305"/>
      <c r="B139" s="284"/>
      <c r="C139" s="284"/>
      <c r="D139" s="284" t="s">
        <v>248</v>
      </c>
      <c r="E139" s="284"/>
      <c r="F139" s="283" t="s">
        <v>278</v>
      </c>
      <c r="G139" s="284"/>
      <c r="H139" s="290"/>
      <c r="I139" s="283"/>
      <c r="J139" s="284"/>
      <c r="K139" s="290"/>
      <c r="L139" s="298"/>
    </row>
    <row r="140" spans="1:12" x14ac:dyDescent="0.15">
      <c r="A140" s="305"/>
      <c r="B140" s="284"/>
      <c r="C140" s="284"/>
      <c r="D140" s="284"/>
      <c r="E140" s="284"/>
      <c r="F140" s="191">
        <v>3</v>
      </c>
      <c r="G140" s="191">
        <v>0</v>
      </c>
      <c r="H140" s="192">
        <v>0</v>
      </c>
      <c r="I140" s="191"/>
      <c r="J140" s="191"/>
      <c r="K140" s="192"/>
      <c r="L140" s="299"/>
    </row>
    <row r="141" spans="1:12" x14ac:dyDescent="0.15">
      <c r="A141" s="305"/>
      <c r="B141" s="284"/>
      <c r="C141" s="283" t="s">
        <v>255</v>
      </c>
      <c r="D141" s="284" t="s">
        <v>256</v>
      </c>
      <c r="E141" s="284"/>
      <c r="F141" s="285"/>
      <c r="G141" s="285"/>
      <c r="H141" s="286"/>
      <c r="I141" s="285"/>
      <c r="J141" s="285"/>
      <c r="K141" s="286"/>
      <c r="L141" s="287" t="s">
        <v>250</v>
      </c>
    </row>
    <row r="142" spans="1:12" x14ac:dyDescent="0.15">
      <c r="A142" s="305"/>
      <c r="B142" s="284"/>
      <c r="C142" s="284"/>
      <c r="D142" s="284"/>
      <c r="E142" s="284"/>
      <c r="F142" s="194"/>
      <c r="G142" s="194"/>
      <c r="H142" s="195"/>
      <c r="I142" s="194"/>
      <c r="J142" s="194"/>
      <c r="K142" s="195"/>
      <c r="L142" s="288"/>
    </row>
    <row r="143" spans="1:12" x14ac:dyDescent="0.15">
      <c r="A143" s="305"/>
      <c r="B143" s="284"/>
      <c r="C143" s="284"/>
      <c r="D143" s="284" t="s">
        <v>248</v>
      </c>
      <c r="E143" s="284"/>
      <c r="F143" s="283" t="s">
        <v>279</v>
      </c>
      <c r="G143" s="284"/>
      <c r="H143" s="290"/>
      <c r="I143" s="283"/>
      <c r="J143" s="284"/>
      <c r="K143" s="290"/>
      <c r="L143" s="288"/>
    </row>
    <row r="144" spans="1:12" x14ac:dyDescent="0.15">
      <c r="A144" s="305"/>
      <c r="B144" s="284"/>
      <c r="C144" s="284"/>
      <c r="D144" s="284"/>
      <c r="E144" s="284"/>
      <c r="F144" s="191">
        <v>2</v>
      </c>
      <c r="G144" s="191">
        <v>2</v>
      </c>
      <c r="H144" s="192">
        <v>0</v>
      </c>
      <c r="I144" s="191"/>
      <c r="J144" s="191"/>
      <c r="K144" s="192"/>
      <c r="L144" s="289"/>
    </row>
    <row r="145" spans="1:12" x14ac:dyDescent="0.15">
      <c r="A145" s="305"/>
      <c r="B145" s="284"/>
      <c r="C145" s="283" t="s">
        <v>255</v>
      </c>
      <c r="D145" s="284" t="s">
        <v>256</v>
      </c>
      <c r="E145" s="284"/>
      <c r="F145" s="285"/>
      <c r="G145" s="285"/>
      <c r="H145" s="286"/>
      <c r="I145" s="285"/>
      <c r="J145" s="285"/>
      <c r="K145" s="286"/>
      <c r="L145" s="287" t="s">
        <v>250</v>
      </c>
    </row>
    <row r="146" spans="1:12" x14ac:dyDescent="0.15">
      <c r="A146" s="305"/>
      <c r="B146" s="284"/>
      <c r="C146" s="284"/>
      <c r="D146" s="284"/>
      <c r="E146" s="284"/>
      <c r="F146" s="194"/>
      <c r="G146" s="194"/>
      <c r="H146" s="195"/>
      <c r="I146" s="194"/>
      <c r="J146" s="194"/>
      <c r="K146" s="195"/>
      <c r="L146" s="288"/>
    </row>
    <row r="147" spans="1:12" x14ac:dyDescent="0.15">
      <c r="A147" s="305"/>
      <c r="B147" s="284"/>
      <c r="C147" s="284"/>
      <c r="D147" s="284" t="s">
        <v>248</v>
      </c>
      <c r="E147" s="284"/>
      <c r="F147" s="283" t="s">
        <v>280</v>
      </c>
      <c r="G147" s="284"/>
      <c r="H147" s="290"/>
      <c r="I147" s="283"/>
      <c r="J147" s="284"/>
      <c r="K147" s="290"/>
      <c r="L147" s="288"/>
    </row>
    <row r="148" spans="1:12" x14ac:dyDescent="0.15">
      <c r="A148" s="305"/>
      <c r="B148" s="284"/>
      <c r="C148" s="284"/>
      <c r="D148" s="284"/>
      <c r="E148" s="284"/>
      <c r="F148" s="191">
        <v>3</v>
      </c>
      <c r="G148" s="191">
        <v>0</v>
      </c>
      <c r="H148" s="192">
        <v>3</v>
      </c>
      <c r="I148" s="191"/>
      <c r="J148" s="191"/>
      <c r="K148" s="192"/>
      <c r="L148" s="289"/>
    </row>
    <row r="149" spans="1:12" x14ac:dyDescent="0.15">
      <c r="A149" s="305"/>
      <c r="B149" s="284"/>
      <c r="C149" s="283" t="s">
        <v>255</v>
      </c>
      <c r="D149" s="284" t="s">
        <v>256</v>
      </c>
      <c r="E149" s="284"/>
      <c r="F149" s="285"/>
      <c r="G149" s="285"/>
      <c r="H149" s="286"/>
      <c r="I149" s="285"/>
      <c r="J149" s="285"/>
      <c r="K149" s="286"/>
      <c r="L149" s="287" t="s">
        <v>250</v>
      </c>
    </row>
    <row r="150" spans="1:12" x14ac:dyDescent="0.15">
      <c r="A150" s="305"/>
      <c r="B150" s="284"/>
      <c r="C150" s="284"/>
      <c r="D150" s="284"/>
      <c r="E150" s="284"/>
      <c r="F150" s="194"/>
      <c r="G150" s="194"/>
      <c r="H150" s="195"/>
      <c r="I150" s="194"/>
      <c r="J150" s="194"/>
      <c r="K150" s="195"/>
      <c r="L150" s="288"/>
    </row>
    <row r="151" spans="1:12" x14ac:dyDescent="0.15">
      <c r="A151" s="305"/>
      <c r="B151" s="284"/>
      <c r="C151" s="284"/>
      <c r="D151" s="284" t="s">
        <v>248</v>
      </c>
      <c r="E151" s="284"/>
      <c r="F151" s="283" t="s">
        <v>281</v>
      </c>
      <c r="G151" s="284"/>
      <c r="H151" s="290"/>
      <c r="I151" s="283"/>
      <c r="J151" s="284"/>
      <c r="K151" s="290"/>
      <c r="L151" s="288"/>
    </row>
    <row r="152" spans="1:12" x14ac:dyDescent="0.15">
      <c r="A152" s="305"/>
      <c r="B152" s="284"/>
      <c r="C152" s="284"/>
      <c r="D152" s="284"/>
      <c r="E152" s="284"/>
      <c r="F152" s="191">
        <v>3</v>
      </c>
      <c r="G152" s="191">
        <v>0</v>
      </c>
      <c r="H152" s="192">
        <v>3</v>
      </c>
      <c r="I152" s="191"/>
      <c r="J152" s="191"/>
      <c r="K152" s="192"/>
      <c r="L152" s="289"/>
    </row>
    <row r="153" spans="1:12" x14ac:dyDescent="0.15">
      <c r="A153" s="305"/>
      <c r="B153" s="284"/>
      <c r="C153" s="283" t="s">
        <v>255</v>
      </c>
      <c r="D153" s="284" t="s">
        <v>256</v>
      </c>
      <c r="E153" s="284"/>
      <c r="F153" s="285"/>
      <c r="G153" s="285"/>
      <c r="H153" s="286"/>
      <c r="I153" s="285"/>
      <c r="J153" s="285"/>
      <c r="K153" s="286"/>
      <c r="L153" s="287" t="s">
        <v>250</v>
      </c>
    </row>
    <row r="154" spans="1:12" x14ac:dyDescent="0.15">
      <c r="A154" s="305"/>
      <c r="B154" s="284"/>
      <c r="C154" s="284"/>
      <c r="D154" s="284"/>
      <c r="E154" s="284"/>
      <c r="F154" s="194"/>
      <c r="G154" s="194"/>
      <c r="H154" s="195"/>
      <c r="I154" s="194"/>
      <c r="J154" s="194"/>
      <c r="K154" s="195"/>
      <c r="L154" s="288"/>
    </row>
    <row r="155" spans="1:12" x14ac:dyDescent="0.15">
      <c r="A155" s="305"/>
      <c r="B155" s="284"/>
      <c r="C155" s="284"/>
      <c r="D155" s="284" t="s">
        <v>248</v>
      </c>
      <c r="E155" s="284"/>
      <c r="F155" s="283" t="s">
        <v>282</v>
      </c>
      <c r="G155" s="284"/>
      <c r="H155" s="290"/>
      <c r="I155" s="283"/>
      <c r="J155" s="284"/>
      <c r="K155" s="290"/>
      <c r="L155" s="288"/>
    </row>
    <row r="156" spans="1:12" x14ac:dyDescent="0.15">
      <c r="A156" s="305"/>
      <c r="B156" s="284"/>
      <c r="C156" s="284"/>
      <c r="D156" s="284"/>
      <c r="E156" s="284"/>
      <c r="F156" s="191">
        <v>3</v>
      </c>
      <c r="G156" s="191">
        <v>0</v>
      </c>
      <c r="H156" s="192">
        <v>3</v>
      </c>
      <c r="I156" s="191"/>
      <c r="J156" s="191"/>
      <c r="K156" s="192"/>
      <c r="L156" s="289"/>
    </row>
    <row r="157" spans="1:12" x14ac:dyDescent="0.15">
      <c r="A157" s="305"/>
      <c r="B157" s="284"/>
      <c r="C157" s="283" t="s">
        <v>255</v>
      </c>
      <c r="D157" s="284" t="s">
        <v>256</v>
      </c>
      <c r="E157" s="284"/>
      <c r="F157" s="285"/>
      <c r="G157" s="285"/>
      <c r="H157" s="286"/>
      <c r="I157" s="285"/>
      <c r="J157" s="285"/>
      <c r="K157" s="286"/>
      <c r="L157" s="287" t="s">
        <v>250</v>
      </c>
    </row>
    <row r="158" spans="1:12" x14ac:dyDescent="0.15">
      <c r="A158" s="305"/>
      <c r="B158" s="284"/>
      <c r="C158" s="284"/>
      <c r="D158" s="284"/>
      <c r="E158" s="284"/>
      <c r="F158" s="194"/>
      <c r="G158" s="194"/>
      <c r="H158" s="195"/>
      <c r="I158" s="194"/>
      <c r="J158" s="194"/>
      <c r="K158" s="195"/>
      <c r="L158" s="288"/>
    </row>
    <row r="159" spans="1:12" x14ac:dyDescent="0.15">
      <c r="A159" s="305"/>
      <c r="B159" s="284"/>
      <c r="C159" s="284"/>
      <c r="D159" s="284" t="s">
        <v>248</v>
      </c>
      <c r="E159" s="284"/>
      <c r="F159" s="283" t="s">
        <v>283</v>
      </c>
      <c r="G159" s="284"/>
      <c r="H159" s="290"/>
      <c r="I159" s="283"/>
      <c r="J159" s="284"/>
      <c r="K159" s="290"/>
      <c r="L159" s="288"/>
    </row>
    <row r="160" spans="1:12" x14ac:dyDescent="0.15">
      <c r="A160" s="305"/>
      <c r="B160" s="284"/>
      <c r="C160" s="284"/>
      <c r="D160" s="284"/>
      <c r="E160" s="284"/>
      <c r="F160" s="191">
        <v>3</v>
      </c>
      <c r="G160" s="191">
        <v>1</v>
      </c>
      <c r="H160" s="192">
        <v>2</v>
      </c>
      <c r="I160" s="191"/>
      <c r="J160" s="191"/>
      <c r="K160" s="192"/>
      <c r="L160" s="289"/>
    </row>
    <row r="161" spans="1:12" x14ac:dyDescent="0.15">
      <c r="A161" s="305"/>
      <c r="B161" s="284"/>
      <c r="C161" s="283" t="s">
        <v>255</v>
      </c>
      <c r="D161" s="284" t="s">
        <v>256</v>
      </c>
      <c r="E161" s="284"/>
      <c r="F161" s="285"/>
      <c r="G161" s="285"/>
      <c r="H161" s="286"/>
      <c r="I161" s="285"/>
      <c r="J161" s="285"/>
      <c r="K161" s="286"/>
      <c r="L161" s="300" t="s">
        <v>263</v>
      </c>
    </row>
    <row r="162" spans="1:12" x14ac:dyDescent="0.15">
      <c r="A162" s="305"/>
      <c r="B162" s="284"/>
      <c r="C162" s="284"/>
      <c r="D162" s="284"/>
      <c r="E162" s="284"/>
      <c r="F162" s="194"/>
      <c r="G162" s="194"/>
      <c r="H162" s="195"/>
      <c r="I162" s="194"/>
      <c r="J162" s="194"/>
      <c r="K162" s="195"/>
      <c r="L162" s="298"/>
    </row>
    <row r="163" spans="1:12" x14ac:dyDescent="0.15">
      <c r="A163" s="305"/>
      <c r="B163" s="284"/>
      <c r="C163" s="284"/>
      <c r="D163" s="284" t="s">
        <v>248</v>
      </c>
      <c r="E163" s="284"/>
      <c r="F163" s="283"/>
      <c r="G163" s="284"/>
      <c r="H163" s="290"/>
      <c r="I163" s="283" t="s">
        <v>284</v>
      </c>
      <c r="J163" s="284"/>
      <c r="K163" s="290"/>
      <c r="L163" s="298"/>
    </row>
    <row r="164" spans="1:12" x14ac:dyDescent="0.15">
      <c r="A164" s="305"/>
      <c r="B164" s="284"/>
      <c r="C164" s="284"/>
      <c r="D164" s="284"/>
      <c r="E164" s="284"/>
      <c r="F164" s="191"/>
      <c r="G164" s="191"/>
      <c r="H164" s="192"/>
      <c r="I164" s="191">
        <v>3</v>
      </c>
      <c r="J164" s="191">
        <v>0</v>
      </c>
      <c r="K164" s="192">
        <v>0</v>
      </c>
      <c r="L164" s="299"/>
    </row>
    <row r="165" spans="1:12" x14ac:dyDescent="0.15">
      <c r="A165" s="305"/>
      <c r="B165" s="284"/>
      <c r="C165" s="283" t="s">
        <v>255</v>
      </c>
      <c r="D165" s="284" t="s">
        <v>256</v>
      </c>
      <c r="E165" s="284"/>
      <c r="F165" s="285"/>
      <c r="G165" s="285"/>
      <c r="H165" s="286"/>
      <c r="I165" s="285"/>
      <c r="J165" s="285"/>
      <c r="K165" s="286"/>
      <c r="L165" s="294" t="s">
        <v>285</v>
      </c>
    </row>
    <row r="166" spans="1:12" x14ac:dyDescent="0.15">
      <c r="A166" s="305"/>
      <c r="B166" s="284"/>
      <c r="C166" s="284"/>
      <c r="D166" s="284"/>
      <c r="E166" s="284"/>
      <c r="F166" s="194"/>
      <c r="G166" s="194"/>
      <c r="H166" s="195"/>
      <c r="I166" s="194"/>
      <c r="J166" s="194"/>
      <c r="K166" s="195"/>
      <c r="L166" s="295"/>
    </row>
    <row r="167" spans="1:12" x14ac:dyDescent="0.15">
      <c r="A167" s="305"/>
      <c r="B167" s="284"/>
      <c r="C167" s="284"/>
      <c r="D167" s="284" t="s">
        <v>248</v>
      </c>
      <c r="E167" s="284"/>
      <c r="F167" s="283"/>
      <c r="G167" s="284"/>
      <c r="H167" s="290"/>
      <c r="I167" s="283" t="s">
        <v>286</v>
      </c>
      <c r="J167" s="284"/>
      <c r="K167" s="284"/>
      <c r="L167" s="295"/>
    </row>
    <row r="168" spans="1:12" x14ac:dyDescent="0.15">
      <c r="A168" s="305"/>
      <c r="B168" s="284"/>
      <c r="C168" s="284"/>
      <c r="D168" s="284"/>
      <c r="E168" s="284"/>
      <c r="F168" s="191"/>
      <c r="G168" s="191"/>
      <c r="H168" s="192"/>
      <c r="I168" s="191">
        <v>3</v>
      </c>
      <c r="J168" s="191">
        <v>0</v>
      </c>
      <c r="K168" s="191">
        <v>3</v>
      </c>
      <c r="L168" s="296"/>
    </row>
    <row r="169" spans="1:12" x14ac:dyDescent="0.15">
      <c r="A169" s="305"/>
      <c r="B169" s="284"/>
      <c r="C169" s="283" t="s">
        <v>255</v>
      </c>
      <c r="D169" s="284" t="s">
        <v>256</v>
      </c>
      <c r="E169" s="284"/>
      <c r="F169" s="285"/>
      <c r="G169" s="285"/>
      <c r="H169" s="286"/>
      <c r="I169" s="285"/>
      <c r="J169" s="285"/>
      <c r="K169" s="286"/>
      <c r="L169" s="294" t="s">
        <v>285</v>
      </c>
    </row>
    <row r="170" spans="1:12" x14ac:dyDescent="0.15">
      <c r="A170" s="305"/>
      <c r="B170" s="284"/>
      <c r="C170" s="284"/>
      <c r="D170" s="284"/>
      <c r="E170" s="284"/>
      <c r="F170" s="194"/>
      <c r="G170" s="194"/>
      <c r="H170" s="195"/>
      <c r="I170" s="194"/>
      <c r="J170" s="194"/>
      <c r="K170" s="195"/>
      <c r="L170" s="295"/>
    </row>
    <row r="171" spans="1:12" x14ac:dyDescent="0.15">
      <c r="A171" s="305"/>
      <c r="B171" s="284"/>
      <c r="C171" s="284"/>
      <c r="D171" s="284" t="s">
        <v>248</v>
      </c>
      <c r="E171" s="284"/>
      <c r="F171" s="283"/>
      <c r="G171" s="284"/>
      <c r="H171" s="290"/>
      <c r="I171" s="283" t="s">
        <v>287</v>
      </c>
      <c r="J171" s="284"/>
      <c r="K171" s="284"/>
      <c r="L171" s="295"/>
    </row>
    <row r="172" spans="1:12" x14ac:dyDescent="0.15">
      <c r="A172" s="305"/>
      <c r="B172" s="284"/>
      <c r="C172" s="284"/>
      <c r="D172" s="284"/>
      <c r="E172" s="284"/>
      <c r="F172" s="191"/>
      <c r="G172" s="191"/>
      <c r="H172" s="192"/>
      <c r="I172" s="191">
        <v>3</v>
      </c>
      <c r="J172" s="191">
        <v>0</v>
      </c>
      <c r="K172" s="191">
        <v>3</v>
      </c>
      <c r="L172" s="296"/>
    </row>
    <row r="173" spans="1:12" x14ac:dyDescent="0.15">
      <c r="A173" s="305"/>
      <c r="B173" s="284"/>
      <c r="C173" s="283" t="s">
        <v>255</v>
      </c>
      <c r="D173" s="284" t="s">
        <v>256</v>
      </c>
      <c r="E173" s="284"/>
      <c r="F173" s="285"/>
      <c r="G173" s="285"/>
      <c r="H173" s="286"/>
      <c r="I173" s="285"/>
      <c r="J173" s="285"/>
      <c r="K173" s="286"/>
      <c r="L173" s="294" t="s">
        <v>285</v>
      </c>
    </row>
    <row r="174" spans="1:12" x14ac:dyDescent="0.15">
      <c r="A174" s="305"/>
      <c r="B174" s="284"/>
      <c r="C174" s="284"/>
      <c r="D174" s="284"/>
      <c r="E174" s="284"/>
      <c r="F174" s="194"/>
      <c r="G174" s="194"/>
      <c r="H174" s="195"/>
      <c r="I174" s="194"/>
      <c r="J174" s="194"/>
      <c r="K174" s="195"/>
      <c r="L174" s="295"/>
    </row>
    <row r="175" spans="1:12" x14ac:dyDescent="0.15">
      <c r="A175" s="305"/>
      <c r="B175" s="284"/>
      <c r="C175" s="284"/>
      <c r="D175" s="284" t="s">
        <v>248</v>
      </c>
      <c r="E175" s="284"/>
      <c r="F175" s="283"/>
      <c r="G175" s="284"/>
      <c r="H175" s="290"/>
      <c r="I175" s="283" t="s">
        <v>288</v>
      </c>
      <c r="J175" s="284"/>
      <c r="K175" s="284"/>
      <c r="L175" s="295"/>
    </row>
    <row r="176" spans="1:12" x14ac:dyDescent="0.15">
      <c r="A176" s="305"/>
      <c r="B176" s="284"/>
      <c r="C176" s="284"/>
      <c r="D176" s="284"/>
      <c r="E176" s="284"/>
      <c r="F176" s="191"/>
      <c r="G176" s="191"/>
      <c r="H176" s="192"/>
      <c r="I176" s="191">
        <v>3</v>
      </c>
      <c r="J176" s="191">
        <v>0</v>
      </c>
      <c r="K176" s="191">
        <v>3</v>
      </c>
      <c r="L176" s="296"/>
    </row>
    <row r="177" spans="1:12" x14ac:dyDescent="0.15">
      <c r="A177" s="305"/>
      <c r="B177" s="284"/>
      <c r="C177" s="283" t="s">
        <v>255</v>
      </c>
      <c r="D177" s="284" t="s">
        <v>256</v>
      </c>
      <c r="E177" s="284"/>
      <c r="F177" s="285"/>
      <c r="G177" s="285"/>
      <c r="H177" s="286"/>
      <c r="I177" s="285"/>
      <c r="J177" s="285"/>
      <c r="K177" s="286"/>
      <c r="L177" s="294" t="s">
        <v>285</v>
      </c>
    </row>
    <row r="178" spans="1:12" x14ac:dyDescent="0.15">
      <c r="A178" s="305"/>
      <c r="B178" s="284"/>
      <c r="C178" s="284"/>
      <c r="D178" s="284"/>
      <c r="E178" s="284"/>
      <c r="F178" s="194"/>
      <c r="G178" s="194"/>
      <c r="H178" s="195"/>
      <c r="I178" s="194"/>
      <c r="J178" s="194"/>
      <c r="K178" s="195"/>
      <c r="L178" s="295"/>
    </row>
    <row r="179" spans="1:12" x14ac:dyDescent="0.15">
      <c r="A179" s="305"/>
      <c r="B179" s="284"/>
      <c r="C179" s="284"/>
      <c r="D179" s="284" t="s">
        <v>248</v>
      </c>
      <c r="E179" s="284"/>
      <c r="F179" s="283"/>
      <c r="G179" s="284"/>
      <c r="H179" s="290"/>
      <c r="I179" s="283" t="s">
        <v>289</v>
      </c>
      <c r="J179" s="284"/>
      <c r="K179" s="284"/>
      <c r="L179" s="295"/>
    </row>
    <row r="180" spans="1:12" x14ac:dyDescent="0.15">
      <c r="A180" s="305"/>
      <c r="B180" s="284"/>
      <c r="C180" s="284"/>
      <c r="D180" s="284"/>
      <c r="E180" s="284"/>
      <c r="F180" s="191"/>
      <c r="G180" s="191"/>
      <c r="H180" s="192"/>
      <c r="I180" s="191">
        <v>3</v>
      </c>
      <c r="J180" s="191">
        <v>0</v>
      </c>
      <c r="K180" s="191">
        <v>3</v>
      </c>
      <c r="L180" s="296"/>
    </row>
    <row r="181" spans="1:12" x14ac:dyDescent="0.15">
      <c r="A181" s="305"/>
      <c r="B181" s="284"/>
      <c r="C181" s="283" t="s">
        <v>255</v>
      </c>
      <c r="D181" s="284" t="s">
        <v>256</v>
      </c>
      <c r="E181" s="284"/>
      <c r="F181" s="285"/>
      <c r="G181" s="285"/>
      <c r="H181" s="286"/>
      <c r="I181" s="285"/>
      <c r="J181" s="285"/>
      <c r="K181" s="286"/>
      <c r="L181" s="294" t="s">
        <v>285</v>
      </c>
    </row>
    <row r="182" spans="1:12" x14ac:dyDescent="0.15">
      <c r="A182" s="305"/>
      <c r="B182" s="284"/>
      <c r="C182" s="284"/>
      <c r="D182" s="284"/>
      <c r="E182" s="284"/>
      <c r="F182" s="194"/>
      <c r="G182" s="194"/>
      <c r="H182" s="195"/>
      <c r="I182" s="194"/>
      <c r="J182" s="194"/>
      <c r="K182" s="195"/>
      <c r="L182" s="295"/>
    </row>
    <row r="183" spans="1:12" x14ac:dyDescent="0.15">
      <c r="A183" s="305"/>
      <c r="B183" s="284"/>
      <c r="C183" s="284"/>
      <c r="D183" s="284" t="s">
        <v>248</v>
      </c>
      <c r="E183" s="284"/>
      <c r="F183" s="283"/>
      <c r="G183" s="284"/>
      <c r="H183" s="290"/>
      <c r="I183" s="283" t="s">
        <v>290</v>
      </c>
      <c r="J183" s="284"/>
      <c r="K183" s="284"/>
      <c r="L183" s="295"/>
    </row>
    <row r="184" spans="1:12" x14ac:dyDescent="0.15">
      <c r="A184" s="305"/>
      <c r="B184" s="284"/>
      <c r="C184" s="284"/>
      <c r="D184" s="284"/>
      <c r="E184" s="284"/>
      <c r="F184" s="191"/>
      <c r="G184" s="191"/>
      <c r="H184" s="192"/>
      <c r="I184" s="191">
        <v>2</v>
      </c>
      <c r="J184" s="191">
        <v>1</v>
      </c>
      <c r="K184" s="191">
        <v>1</v>
      </c>
      <c r="L184" s="296"/>
    </row>
    <row r="185" spans="1:12" x14ac:dyDescent="0.15">
      <c r="A185" s="305"/>
      <c r="B185" s="284"/>
      <c r="C185" s="283" t="s">
        <v>255</v>
      </c>
      <c r="D185" s="284" t="s">
        <v>256</v>
      </c>
      <c r="E185" s="284"/>
      <c r="F185" s="285"/>
      <c r="G185" s="285"/>
      <c r="H185" s="286"/>
      <c r="I185" s="285"/>
      <c r="J185" s="285"/>
      <c r="K185" s="286"/>
      <c r="L185" s="294" t="s">
        <v>285</v>
      </c>
    </row>
    <row r="186" spans="1:12" x14ac:dyDescent="0.15">
      <c r="A186" s="305"/>
      <c r="B186" s="284"/>
      <c r="C186" s="284"/>
      <c r="D186" s="284"/>
      <c r="E186" s="284"/>
      <c r="F186" s="194"/>
      <c r="G186" s="194"/>
      <c r="H186" s="195"/>
      <c r="I186" s="194"/>
      <c r="J186" s="194"/>
      <c r="K186" s="195"/>
      <c r="L186" s="295"/>
    </row>
    <row r="187" spans="1:12" x14ac:dyDescent="0.15">
      <c r="A187" s="305"/>
      <c r="B187" s="284"/>
      <c r="C187" s="284"/>
      <c r="D187" s="284" t="s">
        <v>248</v>
      </c>
      <c r="E187" s="284"/>
      <c r="F187" s="283"/>
      <c r="G187" s="284"/>
      <c r="H187" s="290"/>
      <c r="I187" s="283" t="s">
        <v>291</v>
      </c>
      <c r="J187" s="284"/>
      <c r="K187" s="284"/>
      <c r="L187" s="295"/>
    </row>
    <row r="188" spans="1:12" x14ac:dyDescent="0.15">
      <c r="A188" s="305"/>
      <c r="B188" s="284"/>
      <c r="C188" s="284"/>
      <c r="D188" s="284"/>
      <c r="E188" s="284"/>
      <c r="F188" s="191"/>
      <c r="G188" s="191"/>
      <c r="H188" s="192"/>
      <c r="I188" s="191">
        <v>3</v>
      </c>
      <c r="J188" s="191">
        <v>0</v>
      </c>
      <c r="K188" s="191">
        <v>3</v>
      </c>
      <c r="L188" s="296"/>
    </row>
    <row r="189" spans="1:12" x14ac:dyDescent="0.15">
      <c r="A189" s="305"/>
      <c r="B189" s="284"/>
      <c r="C189" s="283" t="s">
        <v>255</v>
      </c>
      <c r="D189" s="284" t="s">
        <v>256</v>
      </c>
      <c r="E189" s="284"/>
      <c r="F189" s="285"/>
      <c r="G189" s="285"/>
      <c r="H189" s="286"/>
      <c r="I189" s="285"/>
      <c r="J189" s="285"/>
      <c r="K189" s="286"/>
      <c r="L189" s="294" t="s">
        <v>285</v>
      </c>
    </row>
    <row r="190" spans="1:12" x14ac:dyDescent="0.15">
      <c r="A190" s="305"/>
      <c r="B190" s="284"/>
      <c r="C190" s="284"/>
      <c r="D190" s="284"/>
      <c r="E190" s="284"/>
      <c r="F190" s="194"/>
      <c r="G190" s="194"/>
      <c r="H190" s="195"/>
      <c r="I190" s="194"/>
      <c r="J190" s="194"/>
      <c r="K190" s="195"/>
      <c r="L190" s="295"/>
    </row>
    <row r="191" spans="1:12" x14ac:dyDescent="0.15">
      <c r="A191" s="305"/>
      <c r="B191" s="284"/>
      <c r="C191" s="284"/>
      <c r="D191" s="284" t="s">
        <v>248</v>
      </c>
      <c r="E191" s="284"/>
      <c r="F191" s="283"/>
      <c r="G191" s="284"/>
      <c r="H191" s="290"/>
      <c r="I191" s="283" t="s">
        <v>292</v>
      </c>
      <c r="J191" s="284"/>
      <c r="K191" s="284"/>
      <c r="L191" s="295"/>
    </row>
    <row r="192" spans="1:12" x14ac:dyDescent="0.15">
      <c r="A192" s="305"/>
      <c r="B192" s="284"/>
      <c r="C192" s="284"/>
      <c r="D192" s="284"/>
      <c r="E192" s="284"/>
      <c r="F192" s="191"/>
      <c r="G192" s="191"/>
      <c r="H192" s="192"/>
      <c r="I192" s="191">
        <v>3</v>
      </c>
      <c r="J192" s="191">
        <v>0</v>
      </c>
      <c r="K192" s="191">
        <v>3</v>
      </c>
      <c r="L192" s="296"/>
    </row>
    <row r="193" spans="1:12" x14ac:dyDescent="0.15">
      <c r="A193" s="305"/>
      <c r="B193" s="284"/>
      <c r="C193" s="279" t="s">
        <v>272</v>
      </c>
      <c r="D193" s="279"/>
      <c r="E193" s="279"/>
      <c r="F193" s="193">
        <f>SUM(F126,F132,F136,F140,F144,F148,F152,F156,F192)</f>
        <v>21</v>
      </c>
      <c r="G193" s="193">
        <f>SUM(G126,G132,G136,G140,G144,G148,G152,G156,G160)</f>
        <v>4</v>
      </c>
      <c r="H193" s="193">
        <f>SUM(H126,H132,H136,H140,H144,H148,H152,H156,H160)</f>
        <v>17</v>
      </c>
      <c r="I193" s="193">
        <f>SUM(I192,I168,I172,I176,I180,I184,I188)</f>
        <v>20</v>
      </c>
      <c r="J193" s="193">
        <f>SUM(J164,J168,J172,J176,J180,J184,J188,J192)</f>
        <v>1</v>
      </c>
      <c r="K193" s="74">
        <f>SUM(K164,K168,K172,K176,K180,K184,K188,K192)</f>
        <v>19</v>
      </c>
      <c r="L193" s="76"/>
    </row>
    <row r="194" spans="1:12" x14ac:dyDescent="0.15">
      <c r="A194" s="305"/>
      <c r="B194" s="280" t="s">
        <v>273</v>
      </c>
      <c r="C194" s="280"/>
      <c r="D194" s="280"/>
      <c r="E194" s="280"/>
      <c r="F194" s="190">
        <f>SUM(F124,F193)</f>
        <v>21</v>
      </c>
      <c r="G194" s="190">
        <f>SUM(G124,G193)</f>
        <v>4</v>
      </c>
      <c r="H194" s="190">
        <f>SUM(H124,H193)</f>
        <v>17</v>
      </c>
      <c r="I194" s="190">
        <f>SUM(I124,I193)</f>
        <v>21</v>
      </c>
      <c r="J194" s="190">
        <f>SUM(J193,J124)</f>
        <v>2</v>
      </c>
      <c r="K194" s="75">
        <f>SUM(K193,K124)</f>
        <v>19</v>
      </c>
      <c r="L194" s="77"/>
    </row>
    <row r="195" spans="1:12" x14ac:dyDescent="0.15">
      <c r="A195" s="305"/>
      <c r="B195" s="291">
        <v>2</v>
      </c>
      <c r="C195" s="283" t="s">
        <v>246</v>
      </c>
      <c r="D195" s="284" t="s">
        <v>17</v>
      </c>
      <c r="E195" s="284"/>
      <c r="F195" s="284"/>
      <c r="G195" s="284"/>
      <c r="H195" s="284"/>
      <c r="I195" s="284"/>
      <c r="J195" s="284"/>
      <c r="K195" s="290"/>
      <c r="L195" s="294" t="s">
        <v>250</v>
      </c>
    </row>
    <row r="196" spans="1:12" x14ac:dyDescent="0.15">
      <c r="A196" s="305"/>
      <c r="B196" s="292"/>
      <c r="C196" s="284"/>
      <c r="D196" s="284"/>
      <c r="E196" s="284"/>
      <c r="F196" s="191"/>
      <c r="G196" s="191"/>
      <c r="H196" s="191"/>
      <c r="I196" s="191"/>
      <c r="J196" s="191"/>
      <c r="K196" s="192"/>
      <c r="L196" s="295"/>
    </row>
    <row r="197" spans="1:12" x14ac:dyDescent="0.15">
      <c r="A197" s="305"/>
      <c r="B197" s="292"/>
      <c r="C197" s="284"/>
      <c r="D197" s="284" t="s">
        <v>248</v>
      </c>
      <c r="E197" s="284"/>
      <c r="F197" s="285" t="s">
        <v>293</v>
      </c>
      <c r="G197" s="285"/>
      <c r="H197" s="285"/>
      <c r="I197" s="285"/>
      <c r="J197" s="285"/>
      <c r="K197" s="286"/>
      <c r="L197" s="295"/>
    </row>
    <row r="198" spans="1:12" x14ac:dyDescent="0.15">
      <c r="A198" s="305"/>
      <c r="B198" s="292"/>
      <c r="C198" s="284"/>
      <c r="D198" s="284"/>
      <c r="E198" s="284"/>
      <c r="F198" s="194">
        <v>2</v>
      </c>
      <c r="G198" s="194">
        <v>2</v>
      </c>
      <c r="H198" s="194">
        <v>0</v>
      </c>
      <c r="I198" s="194"/>
      <c r="J198" s="194"/>
      <c r="K198" s="195"/>
      <c r="L198" s="296"/>
    </row>
    <row r="199" spans="1:12" x14ac:dyDescent="0.15">
      <c r="A199" s="305"/>
      <c r="B199" s="292"/>
      <c r="C199" s="283" t="s">
        <v>246</v>
      </c>
      <c r="D199" s="284" t="s">
        <v>17</v>
      </c>
      <c r="E199" s="284"/>
      <c r="F199" s="284"/>
      <c r="G199" s="284"/>
      <c r="H199" s="284"/>
      <c r="I199" s="283" t="s">
        <v>294</v>
      </c>
      <c r="J199" s="284"/>
      <c r="K199" s="290"/>
      <c r="L199" s="294" t="s">
        <v>252</v>
      </c>
    </row>
    <row r="200" spans="1:12" x14ac:dyDescent="0.15">
      <c r="A200" s="305"/>
      <c r="B200" s="292"/>
      <c r="C200" s="284"/>
      <c r="D200" s="284"/>
      <c r="E200" s="284"/>
      <c r="F200" s="191"/>
      <c r="G200" s="191"/>
      <c r="H200" s="191"/>
      <c r="I200" s="191">
        <v>1</v>
      </c>
      <c r="J200" s="191">
        <v>1</v>
      </c>
      <c r="K200" s="192">
        <v>0</v>
      </c>
      <c r="L200" s="295"/>
    </row>
    <row r="201" spans="1:12" x14ac:dyDescent="0.15">
      <c r="A201" s="305"/>
      <c r="B201" s="292"/>
      <c r="C201" s="284"/>
      <c r="D201" s="284" t="s">
        <v>248</v>
      </c>
      <c r="E201" s="284"/>
      <c r="F201" s="285"/>
      <c r="G201" s="285"/>
      <c r="H201" s="285"/>
      <c r="I201" s="285"/>
      <c r="J201" s="285"/>
      <c r="K201" s="286"/>
      <c r="L201" s="295"/>
    </row>
    <row r="202" spans="1:12" x14ac:dyDescent="0.15">
      <c r="A202" s="305"/>
      <c r="B202" s="292"/>
      <c r="C202" s="284"/>
      <c r="D202" s="284"/>
      <c r="E202" s="284"/>
      <c r="F202" s="194"/>
      <c r="G202" s="194"/>
      <c r="H202" s="194"/>
      <c r="I202" s="194"/>
      <c r="J202" s="194"/>
      <c r="K202" s="195"/>
      <c r="L202" s="296"/>
    </row>
    <row r="203" spans="1:12" x14ac:dyDescent="0.15">
      <c r="A203" s="305"/>
      <c r="B203" s="292"/>
      <c r="C203" s="279" t="s">
        <v>254</v>
      </c>
      <c r="D203" s="279"/>
      <c r="E203" s="279"/>
      <c r="F203" s="193">
        <f>SUM(F198)</f>
        <v>2</v>
      </c>
      <c r="G203" s="193">
        <f>SUM(G198)</f>
        <v>2</v>
      </c>
      <c r="H203" s="193">
        <f>SUM(H198)</f>
        <v>0</v>
      </c>
      <c r="I203" s="193">
        <f>SUM(I200)</f>
        <v>1</v>
      </c>
      <c r="J203" s="193">
        <f>SUM(J200)</f>
        <v>1</v>
      </c>
      <c r="K203" s="74">
        <f>SUM(K200)</f>
        <v>0</v>
      </c>
      <c r="L203" s="78"/>
    </row>
    <row r="204" spans="1:12" x14ac:dyDescent="0.15">
      <c r="A204" s="305"/>
      <c r="B204" s="292"/>
      <c r="C204" s="283" t="s">
        <v>255</v>
      </c>
      <c r="D204" s="284" t="s">
        <v>256</v>
      </c>
      <c r="E204" s="284"/>
      <c r="F204" s="285"/>
      <c r="G204" s="285"/>
      <c r="H204" s="285"/>
      <c r="I204" s="285"/>
      <c r="J204" s="285"/>
      <c r="K204" s="286"/>
      <c r="L204" s="287" t="s">
        <v>250</v>
      </c>
    </row>
    <row r="205" spans="1:12" x14ac:dyDescent="0.15">
      <c r="A205" s="305"/>
      <c r="B205" s="292"/>
      <c r="C205" s="284"/>
      <c r="D205" s="284"/>
      <c r="E205" s="284"/>
      <c r="F205" s="194"/>
      <c r="G205" s="194"/>
      <c r="H205" s="194"/>
      <c r="I205" s="194"/>
      <c r="J205" s="194"/>
      <c r="K205" s="195"/>
      <c r="L205" s="288"/>
    </row>
    <row r="206" spans="1:12" x14ac:dyDescent="0.15">
      <c r="A206" s="305"/>
      <c r="B206" s="292"/>
      <c r="C206" s="284"/>
      <c r="D206" s="284" t="s">
        <v>248</v>
      </c>
      <c r="E206" s="284"/>
      <c r="F206" s="283" t="s">
        <v>295</v>
      </c>
      <c r="G206" s="284"/>
      <c r="H206" s="284"/>
      <c r="I206" s="283"/>
      <c r="J206" s="284"/>
      <c r="K206" s="284"/>
      <c r="L206" s="288"/>
    </row>
    <row r="207" spans="1:12" x14ac:dyDescent="0.15">
      <c r="A207" s="305"/>
      <c r="B207" s="292"/>
      <c r="C207" s="284"/>
      <c r="D207" s="284"/>
      <c r="E207" s="284"/>
      <c r="F207" s="191">
        <v>3</v>
      </c>
      <c r="G207" s="191">
        <v>0</v>
      </c>
      <c r="H207" s="191">
        <v>3</v>
      </c>
      <c r="I207" s="191"/>
      <c r="J207" s="191"/>
      <c r="K207" s="191"/>
      <c r="L207" s="289"/>
    </row>
    <row r="208" spans="1:12" x14ac:dyDescent="0.15">
      <c r="A208" s="305"/>
      <c r="B208" s="292"/>
      <c r="C208" s="283" t="s">
        <v>255</v>
      </c>
      <c r="D208" s="284" t="s">
        <v>256</v>
      </c>
      <c r="E208" s="284"/>
      <c r="F208" s="285"/>
      <c r="G208" s="285"/>
      <c r="H208" s="285"/>
      <c r="I208" s="285"/>
      <c r="J208" s="285"/>
      <c r="K208" s="286"/>
      <c r="L208" s="287" t="s">
        <v>296</v>
      </c>
    </row>
    <row r="209" spans="1:12" x14ac:dyDescent="0.15">
      <c r="A209" s="305"/>
      <c r="B209" s="292"/>
      <c r="C209" s="284"/>
      <c r="D209" s="284"/>
      <c r="E209" s="284"/>
      <c r="F209" s="194"/>
      <c r="G209" s="194"/>
      <c r="H209" s="194"/>
      <c r="I209" s="194"/>
      <c r="J209" s="194"/>
      <c r="K209" s="195"/>
      <c r="L209" s="288"/>
    </row>
    <row r="210" spans="1:12" x14ac:dyDescent="0.15">
      <c r="A210" s="305"/>
      <c r="B210" s="292"/>
      <c r="C210" s="284"/>
      <c r="D210" s="284" t="s">
        <v>248</v>
      </c>
      <c r="E210" s="284"/>
      <c r="F210" s="283" t="s">
        <v>297</v>
      </c>
      <c r="G210" s="284"/>
      <c r="H210" s="284"/>
      <c r="I210" s="283"/>
      <c r="J210" s="284"/>
      <c r="K210" s="284"/>
      <c r="L210" s="288"/>
    </row>
    <row r="211" spans="1:12" x14ac:dyDescent="0.15">
      <c r="A211" s="305"/>
      <c r="B211" s="292"/>
      <c r="C211" s="284"/>
      <c r="D211" s="284"/>
      <c r="E211" s="284"/>
      <c r="F211" s="191">
        <v>3</v>
      </c>
      <c r="G211" s="191">
        <v>1</v>
      </c>
      <c r="H211" s="191">
        <v>2</v>
      </c>
      <c r="I211" s="191"/>
      <c r="J211" s="191"/>
      <c r="K211" s="191"/>
      <c r="L211" s="289"/>
    </row>
    <row r="212" spans="1:12" x14ac:dyDescent="0.15">
      <c r="A212" s="305"/>
      <c r="B212" s="292"/>
      <c r="C212" s="283" t="s">
        <v>255</v>
      </c>
      <c r="D212" s="284" t="s">
        <v>256</v>
      </c>
      <c r="E212" s="284"/>
      <c r="F212" s="285"/>
      <c r="G212" s="285"/>
      <c r="H212" s="285"/>
      <c r="I212" s="285"/>
      <c r="J212" s="285"/>
      <c r="K212" s="286"/>
      <c r="L212" s="287"/>
    </row>
    <row r="213" spans="1:12" x14ac:dyDescent="0.15">
      <c r="A213" s="305"/>
      <c r="B213" s="292"/>
      <c r="C213" s="284"/>
      <c r="D213" s="284"/>
      <c r="E213" s="284"/>
      <c r="F213" s="194"/>
      <c r="G213" s="194"/>
      <c r="H213" s="194"/>
      <c r="I213" s="194"/>
      <c r="J213" s="194"/>
      <c r="K213" s="195"/>
      <c r="L213" s="288"/>
    </row>
    <row r="214" spans="1:12" x14ac:dyDescent="0.15">
      <c r="A214" s="305"/>
      <c r="B214" s="292"/>
      <c r="C214" s="284"/>
      <c r="D214" s="284" t="s">
        <v>248</v>
      </c>
      <c r="E214" s="284"/>
      <c r="F214" s="283" t="s">
        <v>298</v>
      </c>
      <c r="G214" s="284"/>
      <c r="H214" s="284"/>
      <c r="I214" s="283" t="s">
        <v>298</v>
      </c>
      <c r="J214" s="284"/>
      <c r="K214" s="284"/>
      <c r="L214" s="288"/>
    </row>
    <row r="215" spans="1:12" x14ac:dyDescent="0.15">
      <c r="A215" s="305"/>
      <c r="B215" s="292"/>
      <c r="C215" s="284"/>
      <c r="D215" s="284"/>
      <c r="E215" s="284"/>
      <c r="F215" s="191">
        <v>3</v>
      </c>
      <c r="G215" s="191">
        <v>0</v>
      </c>
      <c r="H215" s="191">
        <v>3</v>
      </c>
      <c r="I215" s="191">
        <v>3</v>
      </c>
      <c r="J215" s="191">
        <v>0</v>
      </c>
      <c r="K215" s="191">
        <v>3</v>
      </c>
      <c r="L215" s="289"/>
    </row>
    <row r="216" spans="1:12" x14ac:dyDescent="0.15">
      <c r="A216" s="305"/>
      <c r="B216" s="292"/>
      <c r="C216" s="283" t="s">
        <v>255</v>
      </c>
      <c r="D216" s="284" t="s">
        <v>256</v>
      </c>
      <c r="E216" s="284"/>
      <c r="F216" s="285"/>
      <c r="G216" s="285"/>
      <c r="H216" s="285"/>
      <c r="I216" s="285"/>
      <c r="J216" s="285"/>
      <c r="K216" s="286"/>
      <c r="L216" s="287" t="s">
        <v>250</v>
      </c>
    </row>
    <row r="217" spans="1:12" x14ac:dyDescent="0.15">
      <c r="A217" s="305"/>
      <c r="B217" s="292"/>
      <c r="C217" s="284"/>
      <c r="D217" s="284"/>
      <c r="E217" s="284"/>
      <c r="F217" s="194"/>
      <c r="G217" s="194"/>
      <c r="H217" s="194"/>
      <c r="I217" s="194"/>
      <c r="J217" s="194"/>
      <c r="K217" s="195"/>
      <c r="L217" s="288"/>
    </row>
    <row r="218" spans="1:12" x14ac:dyDescent="0.15">
      <c r="A218" s="305"/>
      <c r="B218" s="292"/>
      <c r="C218" s="284"/>
      <c r="D218" s="284" t="s">
        <v>248</v>
      </c>
      <c r="E218" s="284"/>
      <c r="F218" s="283" t="s">
        <v>299</v>
      </c>
      <c r="G218" s="284"/>
      <c r="H218" s="284"/>
      <c r="I218" s="284"/>
      <c r="J218" s="284"/>
      <c r="K218" s="290"/>
      <c r="L218" s="288"/>
    </row>
    <row r="219" spans="1:12" x14ac:dyDescent="0.15">
      <c r="A219" s="305"/>
      <c r="B219" s="292"/>
      <c r="C219" s="284"/>
      <c r="D219" s="284"/>
      <c r="E219" s="284"/>
      <c r="F219" s="191">
        <v>3</v>
      </c>
      <c r="G219" s="191">
        <v>0</v>
      </c>
      <c r="H219" s="191">
        <v>3</v>
      </c>
      <c r="I219" s="191"/>
      <c r="J219" s="191"/>
      <c r="K219" s="192"/>
      <c r="L219" s="289"/>
    </row>
    <row r="220" spans="1:12" x14ac:dyDescent="0.15">
      <c r="A220" s="305"/>
      <c r="B220" s="292"/>
      <c r="C220" s="283" t="s">
        <v>255</v>
      </c>
      <c r="D220" s="284" t="s">
        <v>256</v>
      </c>
      <c r="E220" s="284"/>
      <c r="F220" s="285"/>
      <c r="G220" s="285"/>
      <c r="H220" s="285"/>
      <c r="I220" s="285"/>
      <c r="J220" s="285"/>
      <c r="K220" s="286"/>
      <c r="L220" s="287" t="s">
        <v>265</v>
      </c>
    </row>
    <row r="221" spans="1:12" x14ac:dyDescent="0.15">
      <c r="A221" s="305"/>
      <c r="B221" s="292"/>
      <c r="C221" s="284"/>
      <c r="D221" s="284"/>
      <c r="E221" s="284"/>
      <c r="F221" s="194"/>
      <c r="G221" s="194"/>
      <c r="H221" s="194"/>
      <c r="I221" s="194"/>
      <c r="J221" s="194"/>
      <c r="K221" s="195"/>
      <c r="L221" s="288"/>
    </row>
    <row r="222" spans="1:12" x14ac:dyDescent="0.15">
      <c r="A222" s="305"/>
      <c r="B222" s="292"/>
      <c r="C222" s="284"/>
      <c r="D222" s="284" t="s">
        <v>248</v>
      </c>
      <c r="E222" s="284"/>
      <c r="F222" s="283" t="s">
        <v>300</v>
      </c>
      <c r="G222" s="284"/>
      <c r="H222" s="284"/>
      <c r="I222" s="283" t="s">
        <v>300</v>
      </c>
      <c r="J222" s="284"/>
      <c r="K222" s="284"/>
      <c r="L222" s="288"/>
    </row>
    <row r="223" spans="1:12" x14ac:dyDescent="0.15">
      <c r="A223" s="305"/>
      <c r="B223" s="292"/>
      <c r="C223" s="284"/>
      <c r="D223" s="284"/>
      <c r="E223" s="284"/>
      <c r="F223" s="191">
        <v>3</v>
      </c>
      <c r="G223" s="191">
        <v>1</v>
      </c>
      <c r="H223" s="191">
        <v>2</v>
      </c>
      <c r="I223" s="191">
        <v>3</v>
      </c>
      <c r="J223" s="191">
        <v>0</v>
      </c>
      <c r="K223" s="191">
        <v>3</v>
      </c>
      <c r="L223" s="289"/>
    </row>
    <row r="224" spans="1:12" x14ac:dyDescent="0.15">
      <c r="A224" s="305"/>
      <c r="B224" s="292"/>
      <c r="C224" s="283" t="s">
        <v>255</v>
      </c>
      <c r="D224" s="284" t="s">
        <v>256</v>
      </c>
      <c r="E224" s="284"/>
      <c r="F224" s="285"/>
      <c r="G224" s="285"/>
      <c r="H224" s="285"/>
      <c r="I224" s="285"/>
      <c r="J224" s="285"/>
      <c r="K224" s="286"/>
      <c r="L224" s="294" t="s">
        <v>285</v>
      </c>
    </row>
    <row r="225" spans="1:12" x14ac:dyDescent="0.15">
      <c r="A225" s="305"/>
      <c r="B225" s="292"/>
      <c r="C225" s="284"/>
      <c r="D225" s="284"/>
      <c r="E225" s="284"/>
      <c r="F225" s="194"/>
      <c r="G225" s="194"/>
      <c r="H225" s="194"/>
      <c r="I225" s="194"/>
      <c r="J225" s="194"/>
      <c r="K225" s="195"/>
      <c r="L225" s="295"/>
    </row>
    <row r="226" spans="1:12" x14ac:dyDescent="0.15">
      <c r="A226" s="305"/>
      <c r="B226" s="292"/>
      <c r="C226" s="284"/>
      <c r="D226" s="284" t="s">
        <v>248</v>
      </c>
      <c r="E226" s="284"/>
      <c r="F226" s="283"/>
      <c r="G226" s="284"/>
      <c r="H226" s="284"/>
      <c r="I226" s="283" t="s">
        <v>301</v>
      </c>
      <c r="J226" s="284"/>
      <c r="K226" s="290"/>
      <c r="L226" s="295"/>
    </row>
    <row r="227" spans="1:12" x14ac:dyDescent="0.15">
      <c r="A227" s="305"/>
      <c r="B227" s="292"/>
      <c r="C227" s="284"/>
      <c r="D227" s="284"/>
      <c r="E227" s="284"/>
      <c r="F227" s="191"/>
      <c r="G227" s="191"/>
      <c r="H227" s="191"/>
      <c r="I227" s="191">
        <v>3</v>
      </c>
      <c r="J227" s="191">
        <v>0</v>
      </c>
      <c r="K227" s="192">
        <v>3</v>
      </c>
      <c r="L227" s="296"/>
    </row>
    <row r="228" spans="1:12" x14ac:dyDescent="0.15">
      <c r="A228" s="305"/>
      <c r="B228" s="292"/>
      <c r="C228" s="283" t="s">
        <v>255</v>
      </c>
      <c r="D228" s="284" t="s">
        <v>256</v>
      </c>
      <c r="E228" s="284"/>
      <c r="F228" s="285"/>
      <c r="G228" s="285"/>
      <c r="H228" s="285"/>
      <c r="I228" s="285"/>
      <c r="J228" s="285"/>
      <c r="K228" s="286"/>
      <c r="L228" s="294" t="s">
        <v>285</v>
      </c>
    </row>
    <row r="229" spans="1:12" x14ac:dyDescent="0.15">
      <c r="A229" s="305"/>
      <c r="B229" s="292"/>
      <c r="C229" s="284"/>
      <c r="D229" s="284"/>
      <c r="E229" s="284"/>
      <c r="F229" s="194"/>
      <c r="G229" s="194"/>
      <c r="H229" s="194"/>
      <c r="I229" s="194"/>
      <c r="J229" s="194"/>
      <c r="K229" s="195"/>
      <c r="L229" s="295"/>
    </row>
    <row r="230" spans="1:12" x14ac:dyDescent="0.15">
      <c r="A230" s="305"/>
      <c r="B230" s="292"/>
      <c r="C230" s="284"/>
      <c r="D230" s="284" t="s">
        <v>248</v>
      </c>
      <c r="E230" s="284"/>
      <c r="F230" s="283"/>
      <c r="G230" s="284"/>
      <c r="H230" s="284"/>
      <c r="I230" s="283" t="s">
        <v>302</v>
      </c>
      <c r="J230" s="284"/>
      <c r="K230" s="284"/>
      <c r="L230" s="295"/>
    </row>
    <row r="231" spans="1:12" x14ac:dyDescent="0.15">
      <c r="A231" s="305"/>
      <c r="B231" s="292"/>
      <c r="C231" s="284"/>
      <c r="D231" s="284"/>
      <c r="E231" s="284"/>
      <c r="F231" s="191"/>
      <c r="G231" s="191"/>
      <c r="H231" s="191"/>
      <c r="I231" s="191">
        <v>3</v>
      </c>
      <c r="J231" s="191">
        <v>0</v>
      </c>
      <c r="K231" s="191">
        <v>3</v>
      </c>
      <c r="L231" s="296"/>
    </row>
    <row r="232" spans="1:12" x14ac:dyDescent="0.15">
      <c r="A232" s="305"/>
      <c r="B232" s="292"/>
      <c r="C232" s="283" t="s">
        <v>255</v>
      </c>
      <c r="D232" s="284" t="s">
        <v>256</v>
      </c>
      <c r="E232" s="284"/>
      <c r="F232" s="285"/>
      <c r="G232" s="285"/>
      <c r="H232" s="285"/>
      <c r="I232" s="285"/>
      <c r="J232" s="285"/>
      <c r="K232" s="286"/>
      <c r="L232" s="294" t="s">
        <v>285</v>
      </c>
    </row>
    <row r="233" spans="1:12" x14ac:dyDescent="0.15">
      <c r="A233" s="305"/>
      <c r="B233" s="292"/>
      <c r="C233" s="284"/>
      <c r="D233" s="284"/>
      <c r="E233" s="284"/>
      <c r="F233" s="194"/>
      <c r="G233" s="194"/>
      <c r="H233" s="194"/>
      <c r="I233" s="194"/>
      <c r="J233" s="194"/>
      <c r="K233" s="195"/>
      <c r="L233" s="295"/>
    </row>
    <row r="234" spans="1:12" x14ac:dyDescent="0.15">
      <c r="A234" s="305"/>
      <c r="B234" s="292"/>
      <c r="C234" s="284"/>
      <c r="D234" s="284" t="s">
        <v>248</v>
      </c>
      <c r="E234" s="284"/>
      <c r="F234" s="283"/>
      <c r="G234" s="284"/>
      <c r="H234" s="284"/>
      <c r="I234" s="283" t="s">
        <v>303</v>
      </c>
      <c r="J234" s="284"/>
      <c r="K234" s="284"/>
      <c r="L234" s="295"/>
    </row>
    <row r="235" spans="1:12" x14ac:dyDescent="0.15">
      <c r="A235" s="305"/>
      <c r="B235" s="292"/>
      <c r="C235" s="284"/>
      <c r="D235" s="284"/>
      <c r="E235" s="284"/>
      <c r="F235" s="191"/>
      <c r="G235" s="191"/>
      <c r="H235" s="191"/>
      <c r="I235" s="191">
        <v>3</v>
      </c>
      <c r="J235" s="191">
        <v>0</v>
      </c>
      <c r="K235" s="191">
        <v>3</v>
      </c>
      <c r="L235" s="296"/>
    </row>
    <row r="236" spans="1:12" x14ac:dyDescent="0.15">
      <c r="A236" s="305"/>
      <c r="B236" s="292"/>
      <c r="C236" s="283" t="s">
        <v>255</v>
      </c>
      <c r="D236" s="284" t="s">
        <v>256</v>
      </c>
      <c r="E236" s="284"/>
      <c r="F236" s="285"/>
      <c r="G236" s="285"/>
      <c r="H236" s="285"/>
      <c r="I236" s="285"/>
      <c r="J236" s="285"/>
      <c r="K236" s="286"/>
      <c r="L236" s="294" t="s">
        <v>285</v>
      </c>
    </row>
    <row r="237" spans="1:12" x14ac:dyDescent="0.15">
      <c r="A237" s="305"/>
      <c r="B237" s="292"/>
      <c r="C237" s="284"/>
      <c r="D237" s="284"/>
      <c r="E237" s="284"/>
      <c r="F237" s="194"/>
      <c r="G237" s="194"/>
      <c r="H237" s="194"/>
      <c r="I237" s="194"/>
      <c r="J237" s="194"/>
      <c r="K237" s="195"/>
      <c r="L237" s="295"/>
    </row>
    <row r="238" spans="1:12" x14ac:dyDescent="0.15">
      <c r="A238" s="305"/>
      <c r="B238" s="292"/>
      <c r="C238" s="284"/>
      <c r="D238" s="284" t="s">
        <v>248</v>
      </c>
      <c r="E238" s="284"/>
      <c r="F238" s="283"/>
      <c r="G238" s="284"/>
      <c r="H238" s="284"/>
      <c r="I238" s="283" t="s">
        <v>304</v>
      </c>
      <c r="J238" s="284"/>
      <c r="K238" s="284"/>
      <c r="L238" s="295"/>
    </row>
    <row r="239" spans="1:12" x14ac:dyDescent="0.15">
      <c r="A239" s="305"/>
      <c r="B239" s="292"/>
      <c r="C239" s="284"/>
      <c r="D239" s="284"/>
      <c r="E239" s="284"/>
      <c r="F239" s="191"/>
      <c r="G239" s="191"/>
      <c r="H239" s="191"/>
      <c r="I239" s="191">
        <v>3</v>
      </c>
      <c r="J239" s="191">
        <v>0</v>
      </c>
      <c r="K239" s="191">
        <v>3</v>
      </c>
      <c r="L239" s="296"/>
    </row>
    <row r="240" spans="1:12" x14ac:dyDescent="0.15">
      <c r="A240" s="305"/>
      <c r="B240" s="293"/>
      <c r="C240" s="279" t="s">
        <v>272</v>
      </c>
      <c r="D240" s="279"/>
      <c r="E240" s="279"/>
      <c r="F240" s="193">
        <f>SUM(F207,F211,F215,F219,F223)</f>
        <v>15</v>
      </c>
      <c r="G240" s="193">
        <f>SUM(G207,G211,G215,G219,G223)</f>
        <v>2</v>
      </c>
      <c r="H240" s="193">
        <f>SUM(H207,H211,H215,H219,H223)</f>
        <v>13</v>
      </c>
      <c r="I240" s="193">
        <f>SUM(I215,I223,I227,I231,I235,I239)</f>
        <v>18</v>
      </c>
      <c r="J240" s="193">
        <f>SUM(J215,J223,J227,J231,J235,J239)</f>
        <v>0</v>
      </c>
      <c r="K240" s="74">
        <f>SUM(K215,K223,K227,K231,K235,K239)</f>
        <v>18</v>
      </c>
      <c r="L240" s="78"/>
    </row>
    <row r="241" spans="1:12" x14ac:dyDescent="0.15">
      <c r="A241" s="305"/>
      <c r="B241" s="280" t="s">
        <v>273</v>
      </c>
      <c r="C241" s="280"/>
      <c r="D241" s="280"/>
      <c r="E241" s="280"/>
      <c r="F241" s="190">
        <f>SUM(F203,F240)</f>
        <v>17</v>
      </c>
      <c r="G241" s="190">
        <f>SUM(G203,G240)</f>
        <v>4</v>
      </c>
      <c r="H241" s="190">
        <f>SUM(H203,H240)</f>
        <v>13</v>
      </c>
      <c r="I241" s="190">
        <f>SUM(I240,I203)</f>
        <v>19</v>
      </c>
      <c r="J241" s="190">
        <f>SUM(J240,J203)</f>
        <v>1</v>
      </c>
      <c r="K241" s="75">
        <f>SUM(K240,K203)</f>
        <v>18</v>
      </c>
      <c r="L241" s="77"/>
    </row>
    <row r="242" spans="1:12" ht="17.25" thickBot="1" x14ac:dyDescent="0.2">
      <c r="A242" s="281" t="s">
        <v>20</v>
      </c>
      <c r="B242" s="280"/>
      <c r="C242" s="280"/>
      <c r="D242" s="280"/>
      <c r="E242" s="280"/>
      <c r="F242" s="190">
        <f>SUM(F64,F119,F194,F241)</f>
        <v>80</v>
      </c>
      <c r="G242" s="190">
        <f>SUM(G64,G119,G194,G241)</f>
        <v>22</v>
      </c>
      <c r="H242" s="190">
        <f>SUM(H64,H119,H194,H241)</f>
        <v>58</v>
      </c>
      <c r="I242" s="190">
        <f>SUM(I241,I194,I119,I64)</f>
        <v>80</v>
      </c>
      <c r="J242" s="190">
        <f>SUM(J241,J194,J119,J64)</f>
        <v>15</v>
      </c>
      <c r="K242" s="75">
        <f>SUM(K241,K194,K119,K64)</f>
        <v>65</v>
      </c>
      <c r="L242" s="79"/>
    </row>
    <row r="243" spans="1:12" x14ac:dyDescent="0.15">
      <c r="A243" s="262" t="s">
        <v>305</v>
      </c>
      <c r="B243" s="261"/>
      <c r="C243" s="261"/>
      <c r="D243" s="261"/>
      <c r="E243" s="261"/>
      <c r="F243" s="261"/>
      <c r="G243" s="261"/>
      <c r="H243" s="261"/>
      <c r="I243" s="261"/>
      <c r="J243" s="261"/>
      <c r="K243" s="261"/>
      <c r="L243" s="282"/>
    </row>
    <row r="244" spans="1:12" x14ac:dyDescent="0.15">
      <c r="A244" s="262" t="s">
        <v>21</v>
      </c>
      <c r="B244" s="261"/>
      <c r="C244" s="263" t="s">
        <v>306</v>
      </c>
      <c r="D244" s="264"/>
      <c r="E244" s="264"/>
      <c r="F244" s="264"/>
      <c r="G244" s="265"/>
      <c r="H244" s="263" t="s">
        <v>22</v>
      </c>
      <c r="I244" s="264"/>
      <c r="J244" s="264"/>
      <c r="K244" s="265"/>
      <c r="L244" s="197" t="s">
        <v>23</v>
      </c>
    </row>
    <row r="245" spans="1:12" x14ac:dyDescent="0.15">
      <c r="A245" s="262"/>
      <c r="B245" s="261"/>
      <c r="C245" s="263">
        <v>1</v>
      </c>
      <c r="D245" s="264"/>
      <c r="E245" s="264"/>
      <c r="F245" s="264"/>
      <c r="G245" s="264"/>
      <c r="H245" s="263">
        <v>70</v>
      </c>
      <c r="I245" s="264"/>
      <c r="J245" s="264"/>
      <c r="K245" s="265"/>
      <c r="L245" s="6">
        <v>71</v>
      </c>
    </row>
    <row r="246" spans="1:12" x14ac:dyDescent="0.15">
      <c r="A246" s="260" t="s">
        <v>307</v>
      </c>
      <c r="B246" s="261"/>
      <c r="C246" s="263" t="s">
        <v>308</v>
      </c>
      <c r="D246" s="264"/>
      <c r="E246" s="264"/>
      <c r="F246" s="264"/>
      <c r="G246" s="265"/>
      <c r="H246" s="264"/>
      <c r="I246" s="264"/>
      <c r="J246" s="264"/>
      <c r="K246" s="265"/>
      <c r="L246" s="197" t="s">
        <v>309</v>
      </c>
    </row>
    <row r="247" spans="1:12" x14ac:dyDescent="0.15">
      <c r="A247" s="262"/>
      <c r="B247" s="261"/>
      <c r="C247" s="263">
        <v>9</v>
      </c>
      <c r="D247" s="264"/>
      <c r="E247" s="264"/>
      <c r="F247" s="264"/>
      <c r="G247" s="265"/>
      <c r="H247" s="264"/>
      <c r="I247" s="264"/>
      <c r="J247" s="264"/>
      <c r="K247" s="265"/>
      <c r="L247" s="197">
        <v>9</v>
      </c>
    </row>
    <row r="248" spans="1:12" x14ac:dyDescent="0.15">
      <c r="A248" s="266" t="s">
        <v>310</v>
      </c>
      <c r="B248" s="267"/>
      <c r="C248" s="270" t="s">
        <v>311</v>
      </c>
      <c r="D248" s="270"/>
      <c r="E248" s="271"/>
      <c r="F248" s="272" t="s">
        <v>312</v>
      </c>
      <c r="G248" s="272"/>
      <c r="H248" s="273" t="s">
        <v>313</v>
      </c>
      <c r="I248" s="274"/>
      <c r="J248" s="274"/>
      <c r="K248" s="275"/>
      <c r="L248" s="7" t="s">
        <v>314</v>
      </c>
    </row>
    <row r="249" spans="1:12" ht="17.25" thickBot="1" x14ac:dyDescent="0.2">
      <c r="A249" s="268"/>
      <c r="B249" s="269"/>
      <c r="C249" s="276">
        <v>34</v>
      </c>
      <c r="D249" s="276"/>
      <c r="E249" s="277"/>
      <c r="F249" s="269">
        <v>7</v>
      </c>
      <c r="G249" s="269"/>
      <c r="H249" s="278">
        <v>27</v>
      </c>
      <c r="I249" s="276"/>
      <c r="J249" s="276"/>
      <c r="K249" s="277"/>
      <c r="L249" s="8">
        <v>80</v>
      </c>
    </row>
    <row r="251" spans="1:12" x14ac:dyDescent="0.15">
      <c r="A251" s="36" t="s">
        <v>315</v>
      </c>
    </row>
  </sheetData>
  <mergeCells count="614">
    <mergeCell ref="A6:A119"/>
    <mergeCell ref="B6:B63"/>
    <mergeCell ref="C10:C13"/>
    <mergeCell ref="F12:H12"/>
    <mergeCell ref="I12:K12"/>
    <mergeCell ref="C14:C17"/>
    <mergeCell ref="A2:A5"/>
    <mergeCell ref="B2:B5"/>
    <mergeCell ref="C2:C5"/>
    <mergeCell ref="D2:D5"/>
    <mergeCell ref="E2:E5"/>
    <mergeCell ref="F2:H2"/>
    <mergeCell ref="I2:K2"/>
    <mergeCell ref="L2:L5"/>
    <mergeCell ref="F3:H3"/>
    <mergeCell ref="I3:K3"/>
    <mergeCell ref="F4:F5"/>
    <mergeCell ref="G4:H4"/>
    <mergeCell ref="I4:I5"/>
    <mergeCell ref="J4:K4"/>
    <mergeCell ref="D10:D11"/>
    <mergeCell ref="E10:E11"/>
    <mergeCell ref="F10:H10"/>
    <mergeCell ref="I10:K10"/>
    <mergeCell ref="L10:L13"/>
    <mergeCell ref="D12:D13"/>
    <mergeCell ref="E12:E13"/>
    <mergeCell ref="C6:C9"/>
    <mergeCell ref="U1:AA1"/>
    <mergeCell ref="H1:K1"/>
    <mergeCell ref="N1:S1"/>
    <mergeCell ref="I6:K6"/>
    <mergeCell ref="D8:D9"/>
    <mergeCell ref="E8:E9"/>
    <mergeCell ref="F8:H8"/>
    <mergeCell ref="I8:K8"/>
    <mergeCell ref="F6:H6"/>
    <mergeCell ref="D6:D7"/>
    <mergeCell ref="E6:E7"/>
    <mergeCell ref="L6:L9"/>
    <mergeCell ref="D27:D28"/>
    <mergeCell ref="E27:E28"/>
    <mergeCell ref="F27:H27"/>
    <mergeCell ref="I27:K27"/>
    <mergeCell ref="L27:L30"/>
    <mergeCell ref="D29:D30"/>
    <mergeCell ref="E29:E30"/>
    <mergeCell ref="D33:D34"/>
    <mergeCell ref="E33:E34"/>
    <mergeCell ref="F29:H29"/>
    <mergeCell ref="I29:K29"/>
    <mergeCell ref="D14:D15"/>
    <mergeCell ref="E14:E15"/>
    <mergeCell ref="F14:H14"/>
    <mergeCell ref="I14:K14"/>
    <mergeCell ref="L14:L17"/>
    <mergeCell ref="D16:D17"/>
    <mergeCell ref="E16:E17"/>
    <mergeCell ref="F16:H16"/>
    <mergeCell ref="I16:K16"/>
    <mergeCell ref="C18:C21"/>
    <mergeCell ref="I20:K20"/>
    <mergeCell ref="C22:E22"/>
    <mergeCell ref="C23:C26"/>
    <mergeCell ref="D23:D24"/>
    <mergeCell ref="E23:E24"/>
    <mergeCell ref="F23:H23"/>
    <mergeCell ref="I23:K23"/>
    <mergeCell ref="L23:L26"/>
    <mergeCell ref="D25:D26"/>
    <mergeCell ref="E25:E26"/>
    <mergeCell ref="F25:H25"/>
    <mergeCell ref="I25:K25"/>
    <mergeCell ref="D18:D19"/>
    <mergeCell ref="E18:E19"/>
    <mergeCell ref="F18:H18"/>
    <mergeCell ref="I18:K18"/>
    <mergeCell ref="L18:L21"/>
    <mergeCell ref="D20:D21"/>
    <mergeCell ref="E20:E21"/>
    <mergeCell ref="F20:H20"/>
    <mergeCell ref="F31:H31"/>
    <mergeCell ref="I31:K31"/>
    <mergeCell ref="L31:L34"/>
    <mergeCell ref="C35:C38"/>
    <mergeCell ref="L35:L38"/>
    <mergeCell ref="D37:D38"/>
    <mergeCell ref="E37:E38"/>
    <mergeCell ref="F37:H37"/>
    <mergeCell ref="I37:K37"/>
    <mergeCell ref="F33:H33"/>
    <mergeCell ref="I33:K33"/>
    <mergeCell ref="F35:H35"/>
    <mergeCell ref="I35:K35"/>
    <mergeCell ref="D35:D36"/>
    <mergeCell ref="E35:E36"/>
    <mergeCell ref="C27:C30"/>
    <mergeCell ref="L39:L42"/>
    <mergeCell ref="C43:C46"/>
    <mergeCell ref="D43:D44"/>
    <mergeCell ref="E43:E44"/>
    <mergeCell ref="F43:H43"/>
    <mergeCell ref="I43:K43"/>
    <mergeCell ref="L43:L46"/>
    <mergeCell ref="D45:D46"/>
    <mergeCell ref="E45:E46"/>
    <mergeCell ref="F45:H45"/>
    <mergeCell ref="I45:K45"/>
    <mergeCell ref="F41:H41"/>
    <mergeCell ref="I41:K41"/>
    <mergeCell ref="C39:C42"/>
    <mergeCell ref="D39:D40"/>
    <mergeCell ref="E39:E40"/>
    <mergeCell ref="F39:H39"/>
    <mergeCell ref="I39:K39"/>
    <mergeCell ref="D41:D42"/>
    <mergeCell ref="E41:E42"/>
    <mergeCell ref="C31:C34"/>
    <mergeCell ref="D31:D32"/>
    <mergeCell ref="E31:E32"/>
    <mergeCell ref="C47:C50"/>
    <mergeCell ref="D47:D48"/>
    <mergeCell ref="E47:E48"/>
    <mergeCell ref="F47:H47"/>
    <mergeCell ref="I47:K47"/>
    <mergeCell ref="L47:L50"/>
    <mergeCell ref="D49:D50"/>
    <mergeCell ref="E49:E50"/>
    <mergeCell ref="F49:H49"/>
    <mergeCell ref="I49:K49"/>
    <mergeCell ref="C51:C54"/>
    <mergeCell ref="D51:D52"/>
    <mergeCell ref="E51:E52"/>
    <mergeCell ref="F51:H51"/>
    <mergeCell ref="I51:K51"/>
    <mergeCell ref="L51:L54"/>
    <mergeCell ref="D53:D54"/>
    <mergeCell ref="E53:E54"/>
    <mergeCell ref="F53:H53"/>
    <mergeCell ref="I53:K53"/>
    <mergeCell ref="L55:L58"/>
    <mergeCell ref="C59:C62"/>
    <mergeCell ref="D59:D60"/>
    <mergeCell ref="E59:E60"/>
    <mergeCell ref="F59:H59"/>
    <mergeCell ref="I59:K59"/>
    <mergeCell ref="L59:L62"/>
    <mergeCell ref="C63:E63"/>
    <mergeCell ref="B64:E64"/>
    <mergeCell ref="D57:D58"/>
    <mergeCell ref="E57:E58"/>
    <mergeCell ref="F57:H57"/>
    <mergeCell ref="I57:K57"/>
    <mergeCell ref="C55:C58"/>
    <mergeCell ref="D55:D56"/>
    <mergeCell ref="E55:E56"/>
    <mergeCell ref="F55:H55"/>
    <mergeCell ref="I55:K55"/>
    <mergeCell ref="F61:H61"/>
    <mergeCell ref="I61:K61"/>
    <mergeCell ref="D61:D62"/>
    <mergeCell ref="E61:E62"/>
    <mergeCell ref="B65:B118"/>
    <mergeCell ref="C65:C68"/>
    <mergeCell ref="D65:D66"/>
    <mergeCell ref="E65:E66"/>
    <mergeCell ref="F65:H65"/>
    <mergeCell ref="I65:K65"/>
    <mergeCell ref="L65:L68"/>
    <mergeCell ref="D67:D68"/>
    <mergeCell ref="E67:E68"/>
    <mergeCell ref="F67:H67"/>
    <mergeCell ref="I67:K67"/>
    <mergeCell ref="C69:C72"/>
    <mergeCell ref="D69:D70"/>
    <mergeCell ref="E69:E70"/>
    <mergeCell ref="F69:H69"/>
    <mergeCell ref="I69:K69"/>
    <mergeCell ref="L69:L72"/>
    <mergeCell ref="D71:D72"/>
    <mergeCell ref="E71:E72"/>
    <mergeCell ref="F71:H71"/>
    <mergeCell ref="I71:K71"/>
    <mergeCell ref="C73:C76"/>
    <mergeCell ref="D73:D74"/>
    <mergeCell ref="E73:E74"/>
    <mergeCell ref="F73:H73"/>
    <mergeCell ref="I73:K73"/>
    <mergeCell ref="L73:L76"/>
    <mergeCell ref="D75:D76"/>
    <mergeCell ref="E75:E76"/>
    <mergeCell ref="F75:H75"/>
    <mergeCell ref="I75:K75"/>
    <mergeCell ref="C77:E77"/>
    <mergeCell ref="C78:C81"/>
    <mergeCell ref="D78:D79"/>
    <mergeCell ref="E78:E79"/>
    <mergeCell ref="F78:H78"/>
    <mergeCell ref="I78:K78"/>
    <mergeCell ref="L78:L81"/>
    <mergeCell ref="D80:D81"/>
    <mergeCell ref="E80:E81"/>
    <mergeCell ref="F80:H80"/>
    <mergeCell ref="I80:K80"/>
    <mergeCell ref="C82:C85"/>
    <mergeCell ref="D82:D83"/>
    <mergeCell ref="E82:E83"/>
    <mergeCell ref="F82:H82"/>
    <mergeCell ref="I82:K82"/>
    <mergeCell ref="L82:L85"/>
    <mergeCell ref="D84:D85"/>
    <mergeCell ref="E84:E85"/>
    <mergeCell ref="F84:H84"/>
    <mergeCell ref="I84:K84"/>
    <mergeCell ref="C86:C89"/>
    <mergeCell ref="D86:D87"/>
    <mergeCell ref="E86:E87"/>
    <mergeCell ref="F86:H86"/>
    <mergeCell ref="I86:K86"/>
    <mergeCell ref="L86:L89"/>
    <mergeCell ref="D88:D89"/>
    <mergeCell ref="E88:E89"/>
    <mergeCell ref="F88:H88"/>
    <mergeCell ref="I88:K88"/>
    <mergeCell ref="C90:C93"/>
    <mergeCell ref="D90:D91"/>
    <mergeCell ref="E90:E91"/>
    <mergeCell ref="F90:H90"/>
    <mergeCell ref="I90:K90"/>
    <mergeCell ref="L90:L93"/>
    <mergeCell ref="D92:D93"/>
    <mergeCell ref="E92:E93"/>
    <mergeCell ref="F92:H92"/>
    <mergeCell ref="I92:K92"/>
    <mergeCell ref="C94:C97"/>
    <mergeCell ref="D94:D95"/>
    <mergeCell ref="E94:E95"/>
    <mergeCell ref="F94:H94"/>
    <mergeCell ref="I94:K94"/>
    <mergeCell ref="L94:L97"/>
    <mergeCell ref="D96:D97"/>
    <mergeCell ref="E96:E97"/>
    <mergeCell ref="F96:H96"/>
    <mergeCell ref="I96:K96"/>
    <mergeCell ref="C98:C101"/>
    <mergeCell ref="D98:D99"/>
    <mergeCell ref="E98:E99"/>
    <mergeCell ref="F98:H98"/>
    <mergeCell ref="I98:K98"/>
    <mergeCell ref="L98:L101"/>
    <mergeCell ref="D100:D101"/>
    <mergeCell ref="E100:E101"/>
    <mergeCell ref="F100:H100"/>
    <mergeCell ref="I100:K100"/>
    <mergeCell ref="C102:C105"/>
    <mergeCell ref="D102:D103"/>
    <mergeCell ref="E102:E103"/>
    <mergeCell ref="F102:H102"/>
    <mergeCell ref="I102:K102"/>
    <mergeCell ref="L102:L105"/>
    <mergeCell ref="D104:D105"/>
    <mergeCell ref="E104:E105"/>
    <mergeCell ref="F104:H104"/>
    <mergeCell ref="I104:K104"/>
    <mergeCell ref="C106:C109"/>
    <mergeCell ref="D106:D107"/>
    <mergeCell ref="E106:E107"/>
    <mergeCell ref="F106:H106"/>
    <mergeCell ref="I106:K106"/>
    <mergeCell ref="L106:L109"/>
    <mergeCell ref="D108:D109"/>
    <mergeCell ref="E108:E109"/>
    <mergeCell ref="F108:H108"/>
    <mergeCell ref="I108:K108"/>
    <mergeCell ref="C110:C113"/>
    <mergeCell ref="D110:D111"/>
    <mergeCell ref="E110:E111"/>
    <mergeCell ref="F110:H110"/>
    <mergeCell ref="I110:K110"/>
    <mergeCell ref="L110:L113"/>
    <mergeCell ref="D112:D113"/>
    <mergeCell ref="E112:E113"/>
    <mergeCell ref="F112:H112"/>
    <mergeCell ref="I112:K112"/>
    <mergeCell ref="C114:C117"/>
    <mergeCell ref="D114:D115"/>
    <mergeCell ref="E114:E115"/>
    <mergeCell ref="F114:H114"/>
    <mergeCell ref="I114:K114"/>
    <mergeCell ref="L114:L117"/>
    <mergeCell ref="D116:D117"/>
    <mergeCell ref="E116:E117"/>
    <mergeCell ref="F116:H116"/>
    <mergeCell ref="I116:K116"/>
    <mergeCell ref="C118:E118"/>
    <mergeCell ref="B119:E119"/>
    <mergeCell ref="A120:A241"/>
    <mergeCell ref="B120:B193"/>
    <mergeCell ref="C120:C123"/>
    <mergeCell ref="D120:D121"/>
    <mergeCell ref="E120:E121"/>
    <mergeCell ref="F120:H120"/>
    <mergeCell ref="I120:K120"/>
    <mergeCell ref="C129:C132"/>
    <mergeCell ref="D129:D130"/>
    <mergeCell ref="E129:E130"/>
    <mergeCell ref="F129:H129"/>
    <mergeCell ref="I129:K129"/>
    <mergeCell ref="C137:C140"/>
    <mergeCell ref="D137:D138"/>
    <mergeCell ref="E137:E138"/>
    <mergeCell ref="F137:H137"/>
    <mergeCell ref="I137:K137"/>
    <mergeCell ref="C145:C148"/>
    <mergeCell ref="D145:D146"/>
    <mergeCell ref="E145:E146"/>
    <mergeCell ref="F145:H145"/>
    <mergeCell ref="I145:K145"/>
    <mergeCell ref="L120:L123"/>
    <mergeCell ref="D122:D123"/>
    <mergeCell ref="E122:E123"/>
    <mergeCell ref="F122:H122"/>
    <mergeCell ref="I122:K122"/>
    <mergeCell ref="C124:E124"/>
    <mergeCell ref="C125:C128"/>
    <mergeCell ref="D125:D126"/>
    <mergeCell ref="E125:E126"/>
    <mergeCell ref="F125:H125"/>
    <mergeCell ref="I125:K125"/>
    <mergeCell ref="L125:L128"/>
    <mergeCell ref="D127:D128"/>
    <mergeCell ref="E127:E128"/>
    <mergeCell ref="F127:H127"/>
    <mergeCell ref="I127:K127"/>
    <mergeCell ref="L129:L132"/>
    <mergeCell ref="D131:D132"/>
    <mergeCell ref="E131:E132"/>
    <mergeCell ref="F131:H131"/>
    <mergeCell ref="I131:K131"/>
    <mergeCell ref="C133:C136"/>
    <mergeCell ref="D133:D134"/>
    <mergeCell ref="E133:E134"/>
    <mergeCell ref="F133:H133"/>
    <mergeCell ref="I133:K133"/>
    <mergeCell ref="L133:L136"/>
    <mergeCell ref="D135:D136"/>
    <mergeCell ref="E135:E136"/>
    <mergeCell ref="F135:H135"/>
    <mergeCell ref="I135:K135"/>
    <mergeCell ref="L137:L140"/>
    <mergeCell ref="D139:D140"/>
    <mergeCell ref="E139:E140"/>
    <mergeCell ref="F139:H139"/>
    <mergeCell ref="I139:K139"/>
    <mergeCell ref="C141:C144"/>
    <mergeCell ref="D141:D142"/>
    <mergeCell ref="E141:E142"/>
    <mergeCell ref="F141:H141"/>
    <mergeCell ref="I141:K141"/>
    <mergeCell ref="L141:L144"/>
    <mergeCell ref="D143:D144"/>
    <mergeCell ref="E143:E144"/>
    <mergeCell ref="F143:H143"/>
    <mergeCell ref="I143:K143"/>
    <mergeCell ref="L145:L148"/>
    <mergeCell ref="D147:D148"/>
    <mergeCell ref="E147:E148"/>
    <mergeCell ref="F147:H147"/>
    <mergeCell ref="I147:K147"/>
    <mergeCell ref="C149:C152"/>
    <mergeCell ref="D149:D150"/>
    <mergeCell ref="E149:E150"/>
    <mergeCell ref="F149:H149"/>
    <mergeCell ref="I149:K149"/>
    <mergeCell ref="L149:L152"/>
    <mergeCell ref="D151:D152"/>
    <mergeCell ref="E151:E152"/>
    <mergeCell ref="F151:H151"/>
    <mergeCell ref="I151:K151"/>
    <mergeCell ref="C153:C156"/>
    <mergeCell ref="D153:D154"/>
    <mergeCell ref="E153:E154"/>
    <mergeCell ref="F153:H153"/>
    <mergeCell ref="I153:K153"/>
    <mergeCell ref="L153:L156"/>
    <mergeCell ref="D155:D156"/>
    <mergeCell ref="E155:E156"/>
    <mergeCell ref="F155:H155"/>
    <mergeCell ref="I155:K155"/>
    <mergeCell ref="C157:C160"/>
    <mergeCell ref="D157:D158"/>
    <mergeCell ref="E157:E158"/>
    <mergeCell ref="F157:H157"/>
    <mergeCell ref="I157:K157"/>
    <mergeCell ref="L157:L160"/>
    <mergeCell ref="D159:D160"/>
    <mergeCell ref="E159:E160"/>
    <mergeCell ref="F159:H159"/>
    <mergeCell ref="I159:K159"/>
    <mergeCell ref="C161:C164"/>
    <mergeCell ref="D161:D162"/>
    <mergeCell ref="E161:E162"/>
    <mergeCell ref="F161:H161"/>
    <mergeCell ref="I161:K161"/>
    <mergeCell ref="L161:L164"/>
    <mergeCell ref="D163:D164"/>
    <mergeCell ref="E163:E164"/>
    <mergeCell ref="F163:H163"/>
    <mergeCell ref="I163:K163"/>
    <mergeCell ref="C165:C168"/>
    <mergeCell ref="D165:D166"/>
    <mergeCell ref="E165:E166"/>
    <mergeCell ref="F165:H165"/>
    <mergeCell ref="I165:K165"/>
    <mergeCell ref="L165:L168"/>
    <mergeCell ref="D167:D168"/>
    <mergeCell ref="E167:E168"/>
    <mergeCell ref="F167:H167"/>
    <mergeCell ref="I167:K167"/>
    <mergeCell ref="C169:C172"/>
    <mergeCell ref="D169:D170"/>
    <mergeCell ref="E169:E170"/>
    <mergeCell ref="F169:H169"/>
    <mergeCell ref="I169:K169"/>
    <mergeCell ref="L169:L172"/>
    <mergeCell ref="D171:D172"/>
    <mergeCell ref="E171:E172"/>
    <mergeCell ref="F171:H171"/>
    <mergeCell ref="I171:K171"/>
    <mergeCell ref="C173:C176"/>
    <mergeCell ref="D173:D174"/>
    <mergeCell ref="E173:E174"/>
    <mergeCell ref="F173:H173"/>
    <mergeCell ref="I173:K173"/>
    <mergeCell ref="L173:L176"/>
    <mergeCell ref="D175:D176"/>
    <mergeCell ref="E175:E176"/>
    <mergeCell ref="F175:H175"/>
    <mergeCell ref="I175:K175"/>
    <mergeCell ref="C177:C180"/>
    <mergeCell ref="D177:D178"/>
    <mergeCell ref="E177:E178"/>
    <mergeCell ref="F177:H177"/>
    <mergeCell ref="I177:K177"/>
    <mergeCell ref="L177:L180"/>
    <mergeCell ref="D179:D180"/>
    <mergeCell ref="E179:E180"/>
    <mergeCell ref="F179:H179"/>
    <mergeCell ref="I179:K179"/>
    <mergeCell ref="C181:C184"/>
    <mergeCell ref="D181:D182"/>
    <mergeCell ref="E181:E182"/>
    <mergeCell ref="F181:H181"/>
    <mergeCell ref="I181:K181"/>
    <mergeCell ref="L181:L184"/>
    <mergeCell ref="D183:D184"/>
    <mergeCell ref="E183:E184"/>
    <mergeCell ref="F183:H183"/>
    <mergeCell ref="I183:K183"/>
    <mergeCell ref="C185:C188"/>
    <mergeCell ref="D185:D186"/>
    <mergeCell ref="E185:E186"/>
    <mergeCell ref="F185:H185"/>
    <mergeCell ref="I185:K185"/>
    <mergeCell ref="L185:L188"/>
    <mergeCell ref="D187:D188"/>
    <mergeCell ref="E187:E188"/>
    <mergeCell ref="F187:H187"/>
    <mergeCell ref="I187:K187"/>
    <mergeCell ref="C189:C192"/>
    <mergeCell ref="D189:D190"/>
    <mergeCell ref="E189:E190"/>
    <mergeCell ref="F189:H189"/>
    <mergeCell ref="I189:K189"/>
    <mergeCell ref="L189:L192"/>
    <mergeCell ref="D191:D192"/>
    <mergeCell ref="E191:E192"/>
    <mergeCell ref="F191:H191"/>
    <mergeCell ref="I191:K191"/>
    <mergeCell ref="C193:E193"/>
    <mergeCell ref="B194:E194"/>
    <mergeCell ref="B195:B240"/>
    <mergeCell ref="C195:C198"/>
    <mergeCell ref="D195:D196"/>
    <mergeCell ref="E195:E196"/>
    <mergeCell ref="F195:H195"/>
    <mergeCell ref="I195:K195"/>
    <mergeCell ref="L195:L198"/>
    <mergeCell ref="D197:D198"/>
    <mergeCell ref="E197:E198"/>
    <mergeCell ref="F197:H197"/>
    <mergeCell ref="I197:K197"/>
    <mergeCell ref="C199:C202"/>
    <mergeCell ref="D199:D200"/>
    <mergeCell ref="E199:E200"/>
    <mergeCell ref="F199:H199"/>
    <mergeCell ref="I199:K199"/>
    <mergeCell ref="L199:L202"/>
    <mergeCell ref="D201:D202"/>
    <mergeCell ref="E201:E202"/>
    <mergeCell ref="F201:H201"/>
    <mergeCell ref="I201:K201"/>
    <mergeCell ref="C203:E203"/>
    <mergeCell ref="C204:C207"/>
    <mergeCell ref="D204:D205"/>
    <mergeCell ref="E204:E205"/>
    <mergeCell ref="F204:H204"/>
    <mergeCell ref="I204:K204"/>
    <mergeCell ref="L204:L207"/>
    <mergeCell ref="D206:D207"/>
    <mergeCell ref="E206:E207"/>
    <mergeCell ref="F206:H206"/>
    <mergeCell ref="I206:K206"/>
    <mergeCell ref="C208:C211"/>
    <mergeCell ref="D208:D209"/>
    <mergeCell ref="E208:E209"/>
    <mergeCell ref="F208:H208"/>
    <mergeCell ref="I208:K208"/>
    <mergeCell ref="L208:L211"/>
    <mergeCell ref="D210:D211"/>
    <mergeCell ref="E210:E211"/>
    <mergeCell ref="F210:H210"/>
    <mergeCell ref="I210:K210"/>
    <mergeCell ref="C212:C215"/>
    <mergeCell ref="D212:D213"/>
    <mergeCell ref="E212:E213"/>
    <mergeCell ref="F212:H212"/>
    <mergeCell ref="I212:K212"/>
    <mergeCell ref="L212:L215"/>
    <mergeCell ref="D214:D215"/>
    <mergeCell ref="E214:E215"/>
    <mergeCell ref="F214:H214"/>
    <mergeCell ref="I214:K214"/>
    <mergeCell ref="C216:C219"/>
    <mergeCell ref="D216:D217"/>
    <mergeCell ref="E216:E217"/>
    <mergeCell ref="F216:H216"/>
    <mergeCell ref="I216:K216"/>
    <mergeCell ref="L216:L219"/>
    <mergeCell ref="D218:D219"/>
    <mergeCell ref="E218:E219"/>
    <mergeCell ref="F218:H218"/>
    <mergeCell ref="I218:K218"/>
    <mergeCell ref="C220:C223"/>
    <mergeCell ref="D220:D221"/>
    <mergeCell ref="E220:E221"/>
    <mergeCell ref="F220:H220"/>
    <mergeCell ref="I220:K220"/>
    <mergeCell ref="L220:L223"/>
    <mergeCell ref="D222:D223"/>
    <mergeCell ref="E222:E223"/>
    <mergeCell ref="F222:H222"/>
    <mergeCell ref="I222:K222"/>
    <mergeCell ref="C224:C227"/>
    <mergeCell ref="D224:D225"/>
    <mergeCell ref="E224:E225"/>
    <mergeCell ref="F224:H224"/>
    <mergeCell ref="I224:K224"/>
    <mergeCell ref="L224:L227"/>
    <mergeCell ref="D226:D227"/>
    <mergeCell ref="E226:E227"/>
    <mergeCell ref="F226:H226"/>
    <mergeCell ref="I226:K226"/>
    <mergeCell ref="C228:C231"/>
    <mergeCell ref="D228:D229"/>
    <mergeCell ref="E228:E229"/>
    <mergeCell ref="F228:H228"/>
    <mergeCell ref="I228:K228"/>
    <mergeCell ref="L228:L231"/>
    <mergeCell ref="D230:D231"/>
    <mergeCell ref="E230:E231"/>
    <mergeCell ref="F230:H230"/>
    <mergeCell ref="I230:K230"/>
    <mergeCell ref="C232:C235"/>
    <mergeCell ref="D232:D233"/>
    <mergeCell ref="E232:E233"/>
    <mergeCell ref="F232:H232"/>
    <mergeCell ref="I232:K232"/>
    <mergeCell ref="L232:L235"/>
    <mergeCell ref="D234:D235"/>
    <mergeCell ref="E234:E235"/>
    <mergeCell ref="F234:H234"/>
    <mergeCell ref="I234:K234"/>
    <mergeCell ref="C236:C239"/>
    <mergeCell ref="D236:D237"/>
    <mergeCell ref="E236:E237"/>
    <mergeCell ref="F236:H236"/>
    <mergeCell ref="I236:K236"/>
    <mergeCell ref="L236:L239"/>
    <mergeCell ref="D238:D239"/>
    <mergeCell ref="E238:E239"/>
    <mergeCell ref="F238:H238"/>
    <mergeCell ref="I238:K238"/>
    <mergeCell ref="C240:E240"/>
    <mergeCell ref="B241:E241"/>
    <mergeCell ref="A242:E242"/>
    <mergeCell ref="A243:L243"/>
    <mergeCell ref="A244:B245"/>
    <mergeCell ref="C244:G244"/>
    <mergeCell ref="H244:K244"/>
    <mergeCell ref="C245:G245"/>
    <mergeCell ref="H245:K245"/>
    <mergeCell ref="A246:B247"/>
    <mergeCell ref="C246:G246"/>
    <mergeCell ref="H246:K246"/>
    <mergeCell ref="C247:G247"/>
    <mergeCell ref="H247:K247"/>
    <mergeCell ref="A248:B249"/>
    <mergeCell ref="C248:E248"/>
    <mergeCell ref="F248:G248"/>
    <mergeCell ref="H248:K248"/>
    <mergeCell ref="C249:E249"/>
    <mergeCell ref="F249:G249"/>
    <mergeCell ref="H249:K249"/>
  </mergeCells>
  <phoneticPr fontId="6" type="noConversion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&amp;C&amp;"+,굵게"&amp;20 2020~2022학년도 신구교과목대비표(3년제)</oddHeader>
  </headerFooter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4</vt:i4>
      </vt:variant>
    </vt:vector>
  </HeadingPairs>
  <TitlesOfParts>
    <vt:vector size="8" baseType="lpstr">
      <vt:lpstr> 2년제 과정 구성표_자동차전공</vt:lpstr>
      <vt:lpstr> 2년제 과정 구성표_드론전공</vt:lpstr>
      <vt:lpstr>2년제 과정 대비표(자동차)</vt:lpstr>
      <vt:lpstr>2년제 과정대비표 (드론)</vt:lpstr>
      <vt:lpstr>' 2년제 과정 구성표_드론전공'!Print_Area</vt:lpstr>
      <vt:lpstr>' 2년제 과정 구성표_자동차전공'!Print_Area</vt:lpstr>
      <vt:lpstr>'2년제 과정 대비표(자동차)'!Print_Area</vt:lpstr>
      <vt:lpstr>'2년제 과정대비표 (드론)'!Print_Area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dw</cp:lastModifiedBy>
  <cp:lastPrinted>2021-01-25T08:05:38Z</cp:lastPrinted>
  <dcterms:created xsi:type="dcterms:W3CDTF">2015-01-27T09:59:54Z</dcterms:created>
  <dcterms:modified xsi:type="dcterms:W3CDTF">2021-03-05T07:58:19Z</dcterms:modified>
</cp:coreProperties>
</file>