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3SE\Desktop\"/>
    </mc:Choice>
  </mc:AlternateContent>
  <bookViews>
    <workbookView xWindow="0" yWindow="0" windowWidth="19200" windowHeight="11415" tabRatio="721"/>
  </bookViews>
  <sheets>
    <sheet name=" 2년제 과정 구성표" sheetId="19" r:id="rId1"/>
    <sheet name=" 2년제 과정 대비표" sheetId="26" r:id="rId2"/>
    <sheet name=" 2년제 과정 구성표(성인반)" sheetId="1" r:id="rId3"/>
    <sheet name=" 2년제 과정 대비표(성인반)" sheetId="27" r:id="rId4"/>
    <sheet name="전공심화(2년제)과정 구성표" sheetId="29" r:id="rId5"/>
    <sheet name="전공심화(2년제)과정 대비표" sheetId="28" r:id="rId6"/>
  </sheets>
  <definedNames>
    <definedName name="_xlnm.Print_Area" localSheetId="0">' 2년제 과정 구성표'!$A$1:$V$39</definedName>
    <definedName name="_xlnm.Print_Area" localSheetId="2">' 2년제 과정 구성표(성인반)'!$A$1:$V$37</definedName>
  </definedNames>
  <calcPr calcId="162913"/>
</workbook>
</file>

<file path=xl/calcChain.xml><?xml version="1.0" encoding="utf-8"?>
<calcChain xmlns="http://schemas.openxmlformats.org/spreadsheetml/2006/main">
  <c r="L131" i="28" l="1"/>
  <c r="J124" i="28"/>
  <c r="K124" i="28"/>
  <c r="I124" i="28"/>
  <c r="J123" i="28"/>
  <c r="K123" i="28"/>
  <c r="I123" i="28"/>
  <c r="J122" i="28"/>
  <c r="K122" i="28"/>
  <c r="I122" i="28"/>
  <c r="J113" i="28"/>
  <c r="K113" i="28"/>
  <c r="I113" i="28"/>
  <c r="J93" i="28"/>
  <c r="K93" i="28"/>
  <c r="I93" i="28"/>
  <c r="J92" i="28"/>
  <c r="K92" i="28"/>
  <c r="I92" i="28"/>
  <c r="J85" i="28"/>
  <c r="K85" i="28"/>
  <c r="I85" i="28"/>
  <c r="J63" i="28"/>
  <c r="K63" i="28"/>
  <c r="I63" i="28"/>
  <c r="J62" i="28"/>
  <c r="K62" i="28"/>
  <c r="I62" i="28"/>
  <c r="J51" i="28"/>
  <c r="K51" i="28"/>
  <c r="I51" i="28"/>
  <c r="J31" i="28"/>
  <c r="K31" i="28"/>
  <c r="I31" i="28"/>
  <c r="J21" i="28"/>
  <c r="K21" i="28"/>
  <c r="I21" i="28"/>
  <c r="J30" i="28"/>
  <c r="K30" i="28"/>
  <c r="I30" i="28"/>
  <c r="H122" i="28" l="1"/>
  <c r="G122" i="28"/>
  <c r="F122" i="28"/>
  <c r="H113" i="28"/>
  <c r="G113" i="28"/>
  <c r="F113" i="28"/>
  <c r="F123" i="28" s="1"/>
  <c r="H92" i="28"/>
  <c r="G92" i="28"/>
  <c r="F92" i="28"/>
  <c r="H85" i="28"/>
  <c r="G85" i="28"/>
  <c r="F85" i="28"/>
  <c r="H62" i="28"/>
  <c r="G62" i="28"/>
  <c r="F62" i="28"/>
  <c r="H51" i="28"/>
  <c r="G51" i="28"/>
  <c r="F51" i="28"/>
  <c r="F63" i="28" s="1"/>
  <c r="H30" i="28"/>
  <c r="G30" i="28"/>
  <c r="F30" i="28"/>
  <c r="H21" i="28"/>
  <c r="G21" i="28"/>
  <c r="F21" i="28"/>
  <c r="H10" i="28"/>
  <c r="G10" i="28"/>
  <c r="F10" i="28"/>
  <c r="G63" i="28" l="1"/>
  <c r="G31" i="28"/>
  <c r="G124" i="28" s="1"/>
  <c r="H123" i="28"/>
  <c r="H31" i="28"/>
  <c r="G93" i="28"/>
  <c r="F31" i="28"/>
  <c r="H63" i="28"/>
  <c r="H93" i="28"/>
  <c r="G123" i="28"/>
  <c r="F93" i="28"/>
  <c r="F124" i="28" s="1"/>
  <c r="H124" i="28" l="1"/>
  <c r="T5" i="29" l="1"/>
  <c r="U5" i="29"/>
  <c r="V5" i="29"/>
  <c r="T6" i="29"/>
  <c r="T19" i="29" s="1"/>
  <c r="T29" i="29" s="1"/>
  <c r="U6" i="29"/>
  <c r="V6" i="29"/>
  <c r="T7" i="29"/>
  <c r="U7" i="29"/>
  <c r="V7" i="29"/>
  <c r="T8" i="29"/>
  <c r="U8" i="29"/>
  <c r="V8" i="29"/>
  <c r="V19" i="29" s="1"/>
  <c r="V29" i="29" s="1"/>
  <c r="T9" i="29"/>
  <c r="U9" i="29"/>
  <c r="V9" i="29"/>
  <c r="T10" i="29"/>
  <c r="U10" i="29"/>
  <c r="V10" i="29"/>
  <c r="T11" i="29"/>
  <c r="U11" i="29"/>
  <c r="V11" i="29"/>
  <c r="T12" i="29"/>
  <c r="U12" i="29"/>
  <c r="V12" i="29"/>
  <c r="T13" i="29"/>
  <c r="U13" i="29"/>
  <c r="V13" i="29"/>
  <c r="T14" i="29"/>
  <c r="U14" i="29"/>
  <c r="V14" i="29"/>
  <c r="T15" i="29"/>
  <c r="U15" i="29"/>
  <c r="V15" i="29"/>
  <c r="T16" i="29"/>
  <c r="U16" i="29"/>
  <c r="V16" i="29"/>
  <c r="T17" i="29"/>
  <c r="U17" i="29"/>
  <c r="V17" i="29"/>
  <c r="T18" i="29"/>
  <c r="U18" i="29"/>
  <c r="V18" i="29"/>
  <c r="H19" i="29"/>
  <c r="I19" i="29"/>
  <c r="I29" i="29" s="1"/>
  <c r="J19" i="29"/>
  <c r="K19" i="29"/>
  <c r="L19" i="29"/>
  <c r="M19" i="29"/>
  <c r="M29" i="29" s="1"/>
  <c r="N19" i="29"/>
  <c r="O19" i="29"/>
  <c r="P19" i="29"/>
  <c r="Q19" i="29"/>
  <c r="Q29" i="29" s="1"/>
  <c r="R19" i="29"/>
  <c r="S19" i="29"/>
  <c r="U19" i="29"/>
  <c r="U29" i="29" s="1"/>
  <c r="T20" i="29"/>
  <c r="U20" i="29"/>
  <c r="V20" i="29"/>
  <c r="T21" i="29"/>
  <c r="U21" i="29"/>
  <c r="V21" i="29"/>
  <c r="T22" i="29"/>
  <c r="T28" i="29" s="1"/>
  <c r="U22" i="29"/>
  <c r="V22" i="29"/>
  <c r="T23" i="29"/>
  <c r="U23" i="29"/>
  <c r="U28" i="29" s="1"/>
  <c r="V23" i="29"/>
  <c r="T24" i="29"/>
  <c r="U24" i="29"/>
  <c r="V24" i="29"/>
  <c r="T25" i="29"/>
  <c r="U25" i="29"/>
  <c r="V25" i="29"/>
  <c r="T26" i="29"/>
  <c r="U26" i="29"/>
  <c r="V26" i="29"/>
  <c r="T27" i="29"/>
  <c r="U27" i="29"/>
  <c r="V27" i="29"/>
  <c r="I28" i="29"/>
  <c r="J28" i="29"/>
  <c r="J29" i="29" s="1"/>
  <c r="K28" i="29"/>
  <c r="L28" i="29"/>
  <c r="M28" i="29"/>
  <c r="N28" i="29"/>
  <c r="N29" i="29" s="1"/>
  <c r="O28" i="29"/>
  <c r="P28" i="29"/>
  <c r="Q28" i="29"/>
  <c r="R28" i="29"/>
  <c r="R29" i="29" s="1"/>
  <c r="S28" i="29"/>
  <c r="V28" i="29"/>
  <c r="H29" i="29"/>
  <c r="K29" i="29"/>
  <c r="L29" i="29"/>
  <c r="O29" i="29"/>
  <c r="P29" i="29"/>
  <c r="S29" i="29"/>
  <c r="J83" i="27" l="1"/>
  <c r="K83" i="27"/>
  <c r="I83" i="27"/>
  <c r="J82" i="27"/>
  <c r="K82" i="27"/>
  <c r="I82" i="27"/>
  <c r="J56" i="27"/>
  <c r="K56" i="27"/>
  <c r="I56" i="27"/>
  <c r="J86" i="26"/>
  <c r="K86" i="26"/>
  <c r="I86" i="26"/>
  <c r="J56" i="26"/>
  <c r="K56" i="26"/>
  <c r="I56" i="26"/>
  <c r="L91" i="27" l="1"/>
  <c r="F84" i="27"/>
  <c r="G83" i="27"/>
  <c r="H83" i="27"/>
  <c r="F83" i="27"/>
  <c r="G82" i="27"/>
  <c r="H82" i="27"/>
  <c r="F82" i="27"/>
  <c r="G77" i="27"/>
  <c r="H77" i="27"/>
  <c r="I77" i="27"/>
  <c r="I84" i="27" s="1"/>
  <c r="J77" i="27"/>
  <c r="K77" i="27"/>
  <c r="F77" i="27"/>
  <c r="G66" i="27"/>
  <c r="G84" i="27" s="1"/>
  <c r="I66" i="27"/>
  <c r="J66" i="27"/>
  <c r="F66" i="27"/>
  <c r="G65" i="27"/>
  <c r="H65" i="27"/>
  <c r="I65" i="27"/>
  <c r="J65" i="27"/>
  <c r="K65" i="27"/>
  <c r="K66" i="27" s="1"/>
  <c r="F65" i="27"/>
  <c r="G56" i="27"/>
  <c r="H56" i="27"/>
  <c r="H66" i="27" s="1"/>
  <c r="H84" i="27" s="1"/>
  <c r="F56" i="27"/>
  <c r="G47" i="27"/>
  <c r="H47" i="27"/>
  <c r="I47" i="27"/>
  <c r="J47" i="27"/>
  <c r="K47" i="27"/>
  <c r="F47" i="27"/>
  <c r="G46" i="27"/>
  <c r="H46" i="27"/>
  <c r="I46" i="27"/>
  <c r="J46" i="27"/>
  <c r="K46" i="27"/>
  <c r="F46" i="27"/>
  <c r="G39" i="27"/>
  <c r="H39" i="27"/>
  <c r="I39" i="27"/>
  <c r="J39" i="27"/>
  <c r="K39" i="27"/>
  <c r="F39" i="27"/>
  <c r="G32" i="27"/>
  <c r="H32" i="27"/>
  <c r="I32" i="27"/>
  <c r="J32" i="27"/>
  <c r="K32" i="27"/>
  <c r="F32" i="27"/>
  <c r="G25" i="27"/>
  <c r="H25" i="27"/>
  <c r="I25" i="27"/>
  <c r="J25" i="27"/>
  <c r="K25" i="27"/>
  <c r="F25" i="27"/>
  <c r="G24" i="27"/>
  <c r="H24" i="27"/>
  <c r="I24" i="27"/>
  <c r="J24" i="27"/>
  <c r="K24" i="27"/>
  <c r="F24" i="27"/>
  <c r="G17" i="27"/>
  <c r="H17" i="27"/>
  <c r="I17" i="27"/>
  <c r="J17" i="27"/>
  <c r="K17" i="27"/>
  <c r="F17" i="27"/>
  <c r="G14" i="27"/>
  <c r="H14" i="27"/>
  <c r="I14" i="27"/>
  <c r="J14" i="27"/>
  <c r="K14" i="27"/>
  <c r="F14" i="27"/>
  <c r="F88" i="26"/>
  <c r="G87" i="26"/>
  <c r="H87" i="26"/>
  <c r="F87" i="26"/>
  <c r="G86" i="26"/>
  <c r="H86" i="26"/>
  <c r="F86" i="26"/>
  <c r="G77" i="26"/>
  <c r="H77" i="26"/>
  <c r="I77" i="26"/>
  <c r="I87" i="26" s="1"/>
  <c r="J77" i="26"/>
  <c r="J87" i="26" s="1"/>
  <c r="K77" i="26"/>
  <c r="K87" i="26" s="1"/>
  <c r="F77" i="26"/>
  <c r="F66" i="26"/>
  <c r="G65" i="26"/>
  <c r="H65" i="26"/>
  <c r="I65" i="26"/>
  <c r="I66" i="26" s="1"/>
  <c r="J65" i="26"/>
  <c r="J66" i="26" s="1"/>
  <c r="K65" i="26"/>
  <c r="K66" i="26" s="1"/>
  <c r="F65" i="26"/>
  <c r="G56" i="26"/>
  <c r="G66" i="26" s="1"/>
  <c r="G88" i="26" s="1"/>
  <c r="H56" i="26"/>
  <c r="H66" i="26" s="1"/>
  <c r="H88" i="26" s="1"/>
  <c r="F56" i="26"/>
  <c r="G47" i="26"/>
  <c r="H47" i="26"/>
  <c r="I47" i="26"/>
  <c r="J47" i="26"/>
  <c r="K47" i="26"/>
  <c r="F47" i="26"/>
  <c r="G46" i="26"/>
  <c r="H46" i="26"/>
  <c r="I46" i="26"/>
  <c r="J46" i="26"/>
  <c r="K46" i="26"/>
  <c r="F46" i="26"/>
  <c r="G39" i="26"/>
  <c r="H39" i="26"/>
  <c r="I39" i="26"/>
  <c r="J39" i="26"/>
  <c r="K39" i="26"/>
  <c r="F39" i="26"/>
  <c r="G32" i="26"/>
  <c r="H32" i="26"/>
  <c r="I32" i="26"/>
  <c r="J32" i="26"/>
  <c r="K32" i="26"/>
  <c r="F32" i="26"/>
  <c r="G25" i="26"/>
  <c r="H25" i="26"/>
  <c r="I25" i="26"/>
  <c r="J25" i="26"/>
  <c r="K25" i="26"/>
  <c r="F25" i="26"/>
  <c r="G24" i="26"/>
  <c r="H24" i="26"/>
  <c r="I24" i="26"/>
  <c r="J24" i="26"/>
  <c r="K24" i="26"/>
  <c r="F24" i="26"/>
  <c r="G17" i="26"/>
  <c r="H17" i="26"/>
  <c r="I17" i="26"/>
  <c r="J17" i="26"/>
  <c r="K17" i="26"/>
  <c r="F17" i="26"/>
  <c r="G14" i="26"/>
  <c r="H14" i="26"/>
  <c r="I14" i="26"/>
  <c r="J14" i="26"/>
  <c r="K14" i="26"/>
  <c r="F14" i="26"/>
  <c r="J84" i="27" l="1"/>
  <c r="K84" i="27"/>
  <c r="J88" i="26"/>
  <c r="I88" i="26"/>
  <c r="K88" i="26"/>
  <c r="I37" i="19"/>
  <c r="J37" i="19"/>
  <c r="K37" i="19"/>
  <c r="L37" i="19"/>
  <c r="L38" i="19" s="1"/>
  <c r="M37" i="19"/>
  <c r="M38" i="19" s="1"/>
  <c r="N37" i="19"/>
  <c r="O37" i="19"/>
  <c r="P37" i="19"/>
  <c r="Q37" i="19"/>
  <c r="R37" i="19"/>
  <c r="S37" i="19"/>
  <c r="T37" i="19"/>
  <c r="T38" i="19" s="1"/>
  <c r="U37" i="19"/>
  <c r="V37" i="19"/>
  <c r="V38" i="19" s="1"/>
  <c r="H37" i="19"/>
  <c r="K38" i="19"/>
  <c r="U38" i="19"/>
  <c r="I23" i="19"/>
  <c r="J23" i="19"/>
  <c r="K23" i="19"/>
  <c r="L23" i="19"/>
  <c r="M23" i="19"/>
  <c r="N23" i="19"/>
  <c r="O23" i="19"/>
  <c r="O38" i="19" s="1"/>
  <c r="P23" i="19"/>
  <c r="Q23" i="19"/>
  <c r="Q38" i="19" s="1"/>
  <c r="R23" i="19"/>
  <c r="S23" i="19"/>
  <c r="S38" i="19" s="1"/>
  <c r="T23" i="19"/>
  <c r="U23" i="19"/>
  <c r="V23" i="19"/>
  <c r="H23" i="19"/>
  <c r="I10" i="19"/>
  <c r="I38" i="19" s="1"/>
  <c r="J10" i="19"/>
  <c r="K10" i="19"/>
  <c r="L10" i="19"/>
  <c r="M10" i="19"/>
  <c r="N10" i="19"/>
  <c r="O10" i="19"/>
  <c r="P10" i="19"/>
  <c r="Q10" i="19"/>
  <c r="R10" i="19"/>
  <c r="S10" i="19"/>
  <c r="T10" i="19"/>
  <c r="U10" i="19"/>
  <c r="V10" i="19"/>
  <c r="H10" i="19"/>
  <c r="I35" i="1"/>
  <c r="J35" i="1"/>
  <c r="K35" i="1"/>
  <c r="L35" i="1"/>
  <c r="M35" i="1"/>
  <c r="N35" i="1"/>
  <c r="N36" i="1" s="1"/>
  <c r="O35" i="1"/>
  <c r="P35" i="1"/>
  <c r="P36" i="1" s="1"/>
  <c r="Q35" i="1"/>
  <c r="R35" i="1"/>
  <c r="S35" i="1"/>
  <c r="T35" i="1"/>
  <c r="U35" i="1"/>
  <c r="V35" i="1"/>
  <c r="H35" i="1"/>
  <c r="H36" i="1" s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H23" i="1"/>
  <c r="I10" i="1"/>
  <c r="J10" i="1"/>
  <c r="K10" i="1"/>
  <c r="L10" i="1"/>
  <c r="M10" i="1"/>
  <c r="N10" i="1"/>
  <c r="O10" i="1"/>
  <c r="P10" i="1"/>
  <c r="Q10" i="1"/>
  <c r="R10" i="1"/>
  <c r="S10" i="1"/>
  <c r="H10" i="1"/>
  <c r="S36" i="1" l="1"/>
  <c r="R36" i="1"/>
  <c r="Q36" i="1"/>
  <c r="O36" i="1"/>
  <c r="R38" i="19"/>
  <c r="P38" i="19"/>
  <c r="N38" i="19"/>
  <c r="M36" i="1"/>
  <c r="L36" i="1"/>
  <c r="K36" i="1"/>
  <c r="J36" i="1"/>
  <c r="I36" i="1"/>
  <c r="H38" i="19"/>
  <c r="J38" i="19"/>
  <c r="L127" i="28"/>
  <c r="V6" i="1" l="1"/>
  <c r="U6" i="1"/>
  <c r="T6" i="1"/>
  <c r="V6" i="19" l="1"/>
  <c r="U6" i="19"/>
  <c r="T6" i="19"/>
  <c r="V5" i="1" l="1"/>
  <c r="U5" i="1"/>
  <c r="T5" i="1"/>
  <c r="V5" i="19" l="1"/>
  <c r="U5" i="19"/>
  <c r="T5" i="19"/>
  <c r="V9" i="1" l="1"/>
  <c r="V10" i="1" s="1"/>
  <c r="V36" i="1" s="1"/>
  <c r="U9" i="1"/>
  <c r="U10" i="1" s="1"/>
  <c r="U36" i="1" s="1"/>
  <c r="T9" i="1"/>
  <c r="T10" i="1" s="1"/>
  <c r="T36" i="1" s="1"/>
  <c r="V7" i="1"/>
  <c r="U7" i="1"/>
  <c r="T7" i="1"/>
  <c r="U8" i="19"/>
  <c r="T8" i="19"/>
  <c r="V7" i="19"/>
  <c r="U7" i="19"/>
  <c r="T7" i="19"/>
</calcChain>
</file>

<file path=xl/sharedStrings.xml><?xml version="1.0" encoding="utf-8"?>
<sst xmlns="http://schemas.openxmlformats.org/spreadsheetml/2006/main" count="871" uniqueCount="400">
  <si>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</si>
  <si>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</si>
  <si>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</si>
  <si>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</si>
  <si>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</si>
  <si>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</si>
  <si>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</si>
  <si>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</si>
  <si>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</si>
  <si>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선택</t>
    <phoneticPr fontId="6" type="noConversion"/>
  </si>
  <si>
    <t>합   계</t>
  </si>
  <si>
    <t>교과목
코드</t>
    <phoneticPr fontId="6" type="noConversion"/>
  </si>
  <si>
    <t>소계</t>
    <phoneticPr fontId="6" type="noConversion"/>
  </si>
  <si>
    <t>전공
·
NCS</t>
    <phoneticPr fontId="6" type="noConversion"/>
  </si>
  <si>
    <t>전공
·
현장
중심</t>
    <phoneticPr fontId="6" type="noConversion"/>
  </si>
  <si>
    <t>NCS
관련성2)</t>
    <phoneticPr fontId="6" type="noConversion"/>
  </si>
  <si>
    <t>학습
모듈
3)</t>
    <phoneticPr fontId="6" type="noConversion"/>
  </si>
  <si>
    <t>교과
구분
1)</t>
    <phoneticPr fontId="6" type="noConversion"/>
  </si>
  <si>
    <t>소계</t>
    <phoneticPr fontId="6" type="noConversion"/>
  </si>
  <si>
    <t>대학생활</t>
    <phoneticPr fontId="6" type="noConversion"/>
  </si>
  <si>
    <t>보육교사(인성)론
(Child Care Teacher Education)</t>
    <phoneticPr fontId="7" type="noConversion"/>
  </si>
  <si>
    <t>자격증</t>
    <phoneticPr fontId="7" type="noConversion"/>
  </si>
  <si>
    <t>O</t>
    <phoneticPr fontId="7" type="noConversion"/>
  </si>
  <si>
    <t>O</t>
    <phoneticPr fontId="7" type="noConversion"/>
  </si>
  <si>
    <t>X</t>
    <phoneticPr fontId="7" type="noConversion"/>
  </si>
  <si>
    <t>아동수학지도
(Math Education for Young Children)</t>
    <phoneticPr fontId="6" type="noConversion"/>
  </si>
  <si>
    <t>자격증</t>
    <phoneticPr fontId="7" type="noConversion"/>
  </si>
  <si>
    <t>X</t>
    <phoneticPr fontId="7" type="noConversion"/>
  </si>
  <si>
    <t>O</t>
  </si>
  <si>
    <t>영유아발달
(Infant Development)</t>
    <phoneticPr fontId="6" type="noConversion"/>
  </si>
  <si>
    <t>자격증</t>
    <phoneticPr fontId="7" type="noConversion"/>
  </si>
  <si>
    <t>X</t>
    <phoneticPr fontId="7" type="noConversion"/>
  </si>
  <si>
    <t>보육학개론
(Introduction to Early Childhood Education)</t>
    <phoneticPr fontId="6" type="noConversion"/>
  </si>
  <si>
    <t>아동권리와 복지
(Rights and Welfares of Young Children)</t>
    <phoneticPr fontId="7" type="noConversion"/>
  </si>
  <si>
    <t>자격증</t>
    <phoneticPr fontId="7" type="noConversion"/>
  </si>
  <si>
    <t>의사소통능력
(Communication skills)</t>
    <phoneticPr fontId="6" type="noConversion"/>
  </si>
  <si>
    <t>직업기초능력</t>
    <phoneticPr fontId="6" type="noConversion"/>
  </si>
  <si>
    <t>대학생활과 진로탐색
(Collegelife and career search)</t>
    <phoneticPr fontId="6" type="noConversion"/>
  </si>
  <si>
    <t>X</t>
    <phoneticPr fontId="6" type="noConversion"/>
  </si>
  <si>
    <t>X</t>
    <phoneticPr fontId="6" type="noConversion"/>
  </si>
  <si>
    <t>자유선택교양1</t>
    <phoneticPr fontId="6" type="noConversion"/>
  </si>
  <si>
    <t>자유선택
교양교과</t>
    <phoneticPr fontId="6" type="noConversion"/>
  </si>
  <si>
    <t>자유선택
교양교과</t>
    <phoneticPr fontId="6" type="noConversion"/>
  </si>
  <si>
    <t>X</t>
    <phoneticPr fontId="7" type="noConversion"/>
  </si>
  <si>
    <t>아동상담론
(Counseling for Young Children)</t>
    <phoneticPr fontId="6" type="noConversion"/>
  </si>
  <si>
    <t>X</t>
    <phoneticPr fontId="7" type="noConversion"/>
  </si>
  <si>
    <t>영유아사회정서지도
(Social Emotions Education for Infants)</t>
    <phoneticPr fontId="6" type="noConversion"/>
  </si>
  <si>
    <t>진로</t>
    <phoneticPr fontId="6" type="noConversion"/>
  </si>
  <si>
    <t>아동미술 
(Art Education for Young Children)</t>
    <phoneticPr fontId="6" type="noConversion"/>
  </si>
  <si>
    <t>자격증</t>
    <phoneticPr fontId="6" type="noConversion"/>
  </si>
  <si>
    <t>아동동작
(Movement in Early Childhood Education)</t>
    <phoneticPr fontId="6" type="noConversion"/>
  </si>
  <si>
    <t>교사성품교육 
(Character Education for Teacher)</t>
    <phoneticPr fontId="6" type="noConversion"/>
  </si>
  <si>
    <t>진로</t>
    <phoneticPr fontId="7" type="noConversion"/>
  </si>
  <si>
    <t>캡스톤디자인
(capstone design)</t>
    <phoneticPr fontId="6" type="noConversion"/>
  </si>
  <si>
    <t>캡스톤</t>
    <phoneticPr fontId="7" type="noConversion"/>
  </si>
  <si>
    <t>보육실습 
(Practicum in Child Care Settings)</t>
    <phoneticPr fontId="6" type="noConversion"/>
  </si>
  <si>
    <t>보육교사(인성)론 (선행)
(Child Care Teacher Education)</t>
    <phoneticPr fontId="7" type="noConversion"/>
  </si>
  <si>
    <t>영유아발달 (선행)
(Infant Development)</t>
    <phoneticPr fontId="6" type="noConversion"/>
  </si>
  <si>
    <t>보육학개론 (선행)
(Introduction to Early Childhood Education)</t>
    <phoneticPr fontId="6" type="noConversion"/>
  </si>
  <si>
    <t>대학생활</t>
    <phoneticPr fontId="6" type="noConversion"/>
  </si>
  <si>
    <t>인형극</t>
    <phoneticPr fontId="6" type="noConversion"/>
  </si>
  <si>
    <t>필수</t>
    <phoneticPr fontId="6" type="noConversion"/>
  </si>
  <si>
    <t>선택</t>
    <phoneticPr fontId="6" type="noConversion"/>
  </si>
  <si>
    <t>아동권리와 복지(선행)
(Rights and Welfares of Young Children)</t>
    <phoneticPr fontId="7" type="noConversion"/>
  </si>
  <si>
    <t>취업창업</t>
    <phoneticPr fontId="7" type="noConversion"/>
  </si>
  <si>
    <t>취업창업</t>
    <phoneticPr fontId="7" type="noConversion"/>
  </si>
  <si>
    <t>아동미술 
(Art Education for Young Children)</t>
    <phoneticPr fontId="6" type="noConversion"/>
  </si>
  <si>
    <t>취업.창업</t>
    <phoneticPr fontId="7" type="noConversion"/>
  </si>
  <si>
    <t>진로</t>
    <phoneticPr fontId="6" type="noConversion"/>
  </si>
  <si>
    <t>아동동작(Movement in.Eariy Childhood)</t>
    <phoneticPr fontId="6" type="noConversion"/>
  </si>
  <si>
    <t>자격증</t>
    <phoneticPr fontId="6" type="noConversion"/>
  </si>
  <si>
    <t>X</t>
    <phoneticPr fontId="6" type="noConversion"/>
  </si>
  <si>
    <t xml:space="preserve">                 합계</t>
    <phoneticPr fontId="6" type="noConversion"/>
  </si>
  <si>
    <t>아동상담론                          (Counseling for Young Children</t>
    <phoneticPr fontId="6" type="noConversion"/>
  </si>
  <si>
    <t>영유아사회정서지도                     (Social Emotions Edcation Infants)</t>
    <phoneticPr fontId="6" type="noConversion"/>
  </si>
  <si>
    <t>X</t>
    <phoneticPr fontId="6" type="noConversion"/>
  </si>
  <si>
    <t>필수</t>
    <phoneticPr fontId="6" type="noConversion"/>
  </si>
  <si>
    <t>X</t>
    <phoneticPr fontId="6" type="noConversion"/>
  </si>
  <si>
    <t xml:space="preserve"> 진로</t>
    <phoneticPr fontId="6" type="noConversion"/>
  </si>
  <si>
    <t>직업윤리 
(professional ethics)</t>
    <phoneticPr fontId="6" type="noConversion"/>
  </si>
  <si>
    <t>선택</t>
    <phoneticPr fontId="6" type="noConversion"/>
  </si>
  <si>
    <t>필수</t>
    <phoneticPr fontId="6" type="noConversion"/>
  </si>
  <si>
    <t>아동안전관리 
(Safety Education for Young Children)</t>
    <phoneticPr fontId="6" type="noConversion"/>
  </si>
  <si>
    <t>자격증</t>
    <phoneticPr fontId="7" type="noConversion"/>
  </si>
  <si>
    <t>X</t>
    <phoneticPr fontId="7" type="noConversion"/>
  </si>
  <si>
    <t>X</t>
    <phoneticPr fontId="7" type="noConversion"/>
  </si>
  <si>
    <t>아동수학지도
(Math Education for Young Children)</t>
    <phoneticPr fontId="6" type="noConversion"/>
  </si>
  <si>
    <t>자격증</t>
    <phoneticPr fontId="7" type="noConversion"/>
  </si>
  <si>
    <t>O</t>
    <phoneticPr fontId="7" type="noConversion"/>
  </si>
  <si>
    <t>아동음악 
(Music Education for Young Children)</t>
    <phoneticPr fontId="6" type="noConversion"/>
  </si>
  <si>
    <t>O</t>
    <phoneticPr fontId="7" type="noConversion"/>
  </si>
  <si>
    <t>보육과정
(Curriculum in Child Care)</t>
    <phoneticPr fontId="6" type="noConversion"/>
  </si>
  <si>
    <t>자격증</t>
    <phoneticPr fontId="7" type="noConversion"/>
  </si>
  <si>
    <t>놀이지도 
(Children's Play in Early Childhood Education)</t>
    <phoneticPr fontId="6" type="noConversion"/>
  </si>
  <si>
    <t>X</t>
    <phoneticPr fontId="7" type="noConversion"/>
  </si>
  <si>
    <t>영유아 교수방법론
(Teaching Methodologies in Early Childhood Education)</t>
    <phoneticPr fontId="6" type="noConversion"/>
  </si>
  <si>
    <t>아동관찰 및 행동연구
(Observation and Behavior Study of Young Children)</t>
    <phoneticPr fontId="6" type="noConversion"/>
  </si>
  <si>
    <t>O</t>
    <phoneticPr fontId="6" type="noConversion"/>
  </si>
  <si>
    <t>언어지도
(Language Education for Young Children)</t>
    <phoneticPr fontId="6" type="noConversion"/>
  </si>
  <si>
    <t>자격증</t>
    <phoneticPr fontId="7" type="noConversion"/>
  </si>
  <si>
    <t>부모교육론
(Parent Education for Young Children)</t>
    <phoneticPr fontId="7" type="noConversion"/>
  </si>
  <si>
    <t>자격증</t>
    <phoneticPr fontId="7" type="noConversion"/>
  </si>
  <si>
    <t>O</t>
    <phoneticPr fontId="7" type="noConversion"/>
  </si>
  <si>
    <t>아동문학교육
(Literature Education for Young Children)</t>
    <phoneticPr fontId="7" type="noConversion"/>
  </si>
  <si>
    <t>자격증</t>
    <phoneticPr fontId="7" type="noConversion"/>
  </si>
  <si>
    <t>아동안전관리(선행) 
(Safety Education for Young Children)</t>
    <phoneticPr fontId="6" type="noConversion"/>
  </si>
  <si>
    <t>보육실습 (선행)
(Practicum in Child Care Settings)</t>
    <phoneticPr fontId="6" type="noConversion"/>
  </si>
  <si>
    <t>O</t>
    <phoneticPr fontId="7" type="noConversion"/>
  </si>
  <si>
    <t>X</t>
    <phoneticPr fontId="7" type="noConversion"/>
  </si>
  <si>
    <t>아동음악 
(Music Education for Young Children)</t>
    <phoneticPr fontId="6" type="noConversion"/>
  </si>
  <si>
    <t>보육과정
(Curriculum in Child Care)</t>
    <phoneticPr fontId="6" type="noConversion"/>
  </si>
  <si>
    <t>자격증</t>
    <phoneticPr fontId="7" type="noConversion"/>
  </si>
  <si>
    <t>놀이지도 
(Children's Play in Early Childhood Education)</t>
    <phoneticPr fontId="6" type="noConversion"/>
  </si>
  <si>
    <t>영유아 교수방법론
(Teaching Methodologies in Early Childhood Education)</t>
    <phoneticPr fontId="6" type="noConversion"/>
  </si>
  <si>
    <t>O</t>
    <phoneticPr fontId="6" type="noConversion"/>
  </si>
  <si>
    <t>언어지도
(Language Education for Young Children)</t>
    <phoneticPr fontId="6" type="noConversion"/>
  </si>
  <si>
    <t>부모교육론
(Parent Education for Young Children)</t>
    <phoneticPr fontId="7" type="noConversion"/>
  </si>
  <si>
    <t>아동문학교육
(Literature Education for Young Children)</t>
    <phoneticPr fontId="7" type="noConversion"/>
  </si>
  <si>
    <t>필수</t>
    <phoneticPr fontId="6" type="noConversion"/>
  </si>
  <si>
    <t>선택</t>
    <phoneticPr fontId="6" type="noConversion"/>
  </si>
  <si>
    <t>교양
·
직업
기초</t>
  </si>
  <si>
    <t>O</t>
    <phoneticPr fontId="7" type="noConversion"/>
  </si>
  <si>
    <t>O</t>
    <phoneticPr fontId="7" type="noConversion"/>
  </si>
  <si>
    <t>교과교재연구 및 지도법
(Textbook Research and Guidance Law)</t>
    <phoneticPr fontId="6" type="noConversion"/>
  </si>
  <si>
    <t>전체 과목수</t>
    <phoneticPr fontId="7" type="noConversion"/>
  </si>
  <si>
    <t>전공·
현장중심 과목수</t>
    <phoneticPr fontId="6" type="noConversion"/>
  </si>
  <si>
    <t>전공·
NCS 과목수</t>
    <phoneticPr fontId="6" type="noConversion"/>
  </si>
  <si>
    <t>교양·
직업기초 과목수</t>
    <phoneticPr fontId="7" type="noConversion"/>
  </si>
  <si>
    <t>총 개설학점 계</t>
    <phoneticPr fontId="7" type="noConversion"/>
  </si>
  <si>
    <t>총
개설
학점</t>
    <phoneticPr fontId="7" type="noConversion"/>
  </si>
  <si>
    <t>계</t>
    <phoneticPr fontId="7" type="noConversion"/>
  </si>
  <si>
    <t>교양·직업기초 개설학점</t>
    <phoneticPr fontId="7" type="noConversion"/>
  </si>
  <si>
    <t>교양·직업
기초학점</t>
    <phoneticPr fontId="7" type="noConversion"/>
  </si>
  <si>
    <t>전공 개설학점 계</t>
  </si>
  <si>
    <t>전공선택 개설학점</t>
  </si>
  <si>
    <t>전공필수 개설학점</t>
    <phoneticPr fontId="6" type="noConversion"/>
  </si>
  <si>
    <t>전공학점</t>
  </si>
  <si>
    <t>총계</t>
  </si>
  <si>
    <t>학기 계</t>
    <phoneticPr fontId="6" type="noConversion"/>
  </si>
  <si>
    <t>전공·현장중심 계</t>
    <phoneticPr fontId="6" type="noConversion"/>
  </si>
  <si>
    <t>캡스톤디자인
(capstone design)</t>
  </si>
  <si>
    <t>전공·현장중심</t>
    <phoneticPr fontId="6" type="noConversion"/>
  </si>
  <si>
    <t>전공·NCS 계</t>
    <phoneticPr fontId="6" type="noConversion"/>
  </si>
  <si>
    <t>아동문학교육
(Literature Education for Young Children)</t>
  </si>
  <si>
    <t>보육실습 
(Practicum in Child Care Settings)</t>
  </si>
  <si>
    <t>아동안전관리 
(Safety Education for Young Children)</t>
  </si>
  <si>
    <t>언어지도
(Language Education for Young Children)</t>
  </si>
  <si>
    <t>아동관찰 및 행동연구
(Observation and Behavior Study of Young Children)</t>
  </si>
  <si>
    <t>전공
NCS</t>
    <phoneticPr fontId="6" type="noConversion"/>
  </si>
  <si>
    <t>학기 계</t>
    <phoneticPr fontId="6" type="noConversion"/>
  </si>
  <si>
    <t>전공·현장중심 계</t>
    <phoneticPr fontId="6" type="noConversion"/>
  </si>
  <si>
    <t>교사성품교육 
(Character Education for Teacher)</t>
  </si>
  <si>
    <t>아동동작
(Movement in Early Childhood Education)</t>
  </si>
  <si>
    <t>영유아사회정서지도
(Social Emotions Education for Infants)</t>
  </si>
  <si>
    <t>전공·현장중심</t>
    <phoneticPr fontId="6" type="noConversion"/>
  </si>
  <si>
    <t>부모교육론
(Parent Education for Young Children)</t>
  </si>
  <si>
    <t>놀이지도 
(Children's Play in Early Childhood Education)</t>
  </si>
  <si>
    <t>아동수학지도
(Math Education for Young Children)</t>
  </si>
  <si>
    <t>전공·NCS</t>
    <phoneticPr fontId="6" type="noConversion"/>
  </si>
  <si>
    <t>교양·직업기초 계</t>
    <phoneticPr fontId="6" type="noConversion"/>
  </si>
  <si>
    <t>아동상담론
(Counseling for Young Children)</t>
  </si>
  <si>
    <t>영유아발달
(Infant Development)</t>
  </si>
  <si>
    <t>영유아 교수방법론
(Teaching Methodologies in Early Childhood Education)</t>
  </si>
  <si>
    <t>보육과정
(Curriculum in Child Care)</t>
  </si>
  <si>
    <t>자유선택교양4</t>
  </si>
  <si>
    <t>자유선택교양3</t>
  </si>
  <si>
    <t>교양
·
직업
기초</t>
    <phoneticPr fontId="6" type="noConversion"/>
  </si>
  <si>
    <t>아동미술 
(Art Education for Young Children)</t>
  </si>
  <si>
    <t>아동권리와 복지
(Rights and Welfares of Young Children)</t>
  </si>
  <si>
    <t>전공
·
NCS</t>
    <phoneticPr fontId="6" type="noConversion"/>
  </si>
  <si>
    <t>교양·직업기초 계</t>
    <phoneticPr fontId="6" type="noConversion"/>
  </si>
  <si>
    <t>교양
·
직업
기초</t>
    <phoneticPr fontId="7" type="noConversion"/>
  </si>
  <si>
    <t>시간</t>
  </si>
  <si>
    <t>비고</t>
    <phoneticPr fontId="6" type="noConversion"/>
  </si>
  <si>
    <t>교과목
코드</t>
    <phoneticPr fontId="6" type="noConversion"/>
  </si>
  <si>
    <t>과목
구분</t>
  </si>
  <si>
    <t>이수
구분</t>
  </si>
  <si>
    <t>학기</t>
  </si>
  <si>
    <t>학년</t>
  </si>
  <si>
    <t>인재양성유형명 : 보육교사유형</t>
    <phoneticPr fontId="6" type="noConversion"/>
  </si>
  <si>
    <t>학과명(전공명/과정명) : 아동보육학과</t>
    <phoneticPr fontId="6" type="noConversion"/>
  </si>
  <si>
    <t>전공·
NCS 과목수</t>
    <phoneticPr fontId="6" type="noConversion"/>
  </si>
  <si>
    <t>교양·
직업기초 과목수</t>
    <phoneticPr fontId="7" type="noConversion"/>
  </si>
  <si>
    <t>교양·직업기초 개설학점</t>
    <phoneticPr fontId="7" type="noConversion"/>
  </si>
  <si>
    <t>2019~2020(21) 학년도 교육과정</t>
    <phoneticPr fontId="7" type="noConversion"/>
  </si>
  <si>
    <t>전공·현장중심 계</t>
    <phoneticPr fontId="6" type="noConversion"/>
  </si>
  <si>
    <t>선택</t>
    <phoneticPr fontId="7" type="noConversion"/>
  </si>
  <si>
    <t>전공
현장</t>
    <phoneticPr fontId="6" type="noConversion"/>
  </si>
  <si>
    <t>전공·NCS 계</t>
    <phoneticPr fontId="6" type="noConversion"/>
  </si>
  <si>
    <t>보육실습 (선행)
(Practicum in Child Care Settings)</t>
  </si>
  <si>
    <t>아동안전관리(선행) 
(Safety Education for Young Children)</t>
  </si>
  <si>
    <t>선택</t>
    <phoneticPr fontId="6" type="noConversion"/>
  </si>
  <si>
    <t>전공
·
NCS</t>
  </si>
  <si>
    <t>영유아사회정서지도                     (Social Emotions Edcation Infants)</t>
  </si>
  <si>
    <t>전공
현장</t>
    <phoneticPr fontId="6" type="noConversion"/>
  </si>
  <si>
    <t>선택</t>
  </si>
  <si>
    <t>아동상담론                          (Counseling for Young Children</t>
  </si>
  <si>
    <t>영유아발달 (선행)
(Infant Development)</t>
  </si>
  <si>
    <t>전공
 ·
현장
중심</t>
    <phoneticPr fontId="6" type="noConversion"/>
  </si>
  <si>
    <t>보육교사(인성)론 (선행)
(Child Care Teacher Education)</t>
  </si>
  <si>
    <t xml:space="preserve">교양·직업기초 </t>
    <phoneticPr fontId="7" type="noConversion"/>
  </si>
  <si>
    <t>선택</t>
    <phoneticPr fontId="6" type="noConversion"/>
  </si>
  <si>
    <t>학기 계</t>
    <phoneticPr fontId="6" type="noConversion"/>
  </si>
  <si>
    <t>아동권리와 복지(선행)
(Rights and Welfares of Young Children)</t>
  </si>
  <si>
    <t>보육학개론 (선행)
(Introduction to Early Childhood Education)</t>
  </si>
  <si>
    <t>전공
 ·
현장
중심</t>
    <phoneticPr fontId="6" type="noConversion"/>
  </si>
  <si>
    <t>아동음악 
(Music Education for Young Children)</t>
  </si>
  <si>
    <t>대학생활과 진로탐색
(Collegelife and career search)</t>
  </si>
  <si>
    <t>의사소통능력
(Communication skills)</t>
  </si>
  <si>
    <t>자유선택교양2(상담심리)</t>
  </si>
  <si>
    <t>교과목명(영문명)</t>
    <phoneticPr fontId="6" type="noConversion"/>
  </si>
  <si>
    <t>교과목명(영문명)</t>
    <phoneticPr fontId="6" type="noConversion"/>
  </si>
  <si>
    <t>비고</t>
  </si>
  <si>
    <t>2019~2020 학년도 교육과정</t>
    <phoneticPr fontId="7" type="noConversion"/>
  </si>
  <si>
    <t>인재양성유형명 : 보육교사유형</t>
    <phoneticPr fontId="6" type="noConversion"/>
  </si>
  <si>
    <t>학과명(전공명/과정명) : 아동보육학과(성인맞춤보육과정◎)</t>
    <phoneticPr fontId="6" type="noConversion"/>
  </si>
  <si>
    <t>대인관계능력
(interpersonal ability)</t>
  </si>
  <si>
    <t>교육과정
(A training course)</t>
    <phoneticPr fontId="6" type="noConversion"/>
  </si>
  <si>
    <t>전공·
교직 과목수</t>
    <phoneticPr fontId="6" type="noConversion"/>
  </si>
  <si>
    <t>전공·
NCS 과목수</t>
    <phoneticPr fontId="6" type="noConversion"/>
  </si>
  <si>
    <t>교양·
직업기초 과목수</t>
    <phoneticPr fontId="7" type="noConversion"/>
  </si>
  <si>
    <t>총 개설학점 계</t>
    <phoneticPr fontId="7" type="noConversion"/>
  </si>
  <si>
    <t>총
개설
학점</t>
    <phoneticPr fontId="7" type="noConversion"/>
  </si>
  <si>
    <t>교양·직업기초 개설학점</t>
    <phoneticPr fontId="7" type="noConversion"/>
  </si>
  <si>
    <t>전공 개설
학점 계</t>
    <phoneticPr fontId="6" type="noConversion"/>
  </si>
  <si>
    <t>전공교직 개설학점</t>
    <phoneticPr fontId="6" type="noConversion"/>
  </si>
  <si>
    <t>전공선택 개설학점</t>
    <phoneticPr fontId="6" type="noConversion"/>
  </si>
  <si>
    <t>2019~2020(21) 학년도 교육과정</t>
    <phoneticPr fontId="7" type="noConversion"/>
  </si>
  <si>
    <t>전공
·
교직</t>
    <phoneticPr fontId="6" type="noConversion"/>
  </si>
  <si>
    <t>유아교육론
(Theory of Early Childhood Education)</t>
  </si>
  <si>
    <t>유아음악교육
(Infant music education)</t>
  </si>
  <si>
    <t>아동행동발달평가
(Evaluation of the Development of Children's Behaviour)</t>
  </si>
  <si>
    <t>다문화교육의 이론과 실제
(Theory and Practice of Multicultural Education)</t>
  </si>
  <si>
    <t>교양
직업
기초</t>
    <phoneticPr fontId="6" type="noConversion"/>
  </si>
  <si>
    <t>논리 및 논술
(logic and argumentation)</t>
  </si>
  <si>
    <t>선택</t>
    <phoneticPr fontId="6" type="noConversion"/>
  </si>
  <si>
    <t>전공
·
교직</t>
    <phoneticPr fontId="6" type="noConversion"/>
  </si>
  <si>
    <t>전공·NCS 계</t>
    <phoneticPr fontId="6" type="noConversion"/>
  </si>
  <si>
    <t>지역사회와의 협력
(Cooperation with the community)</t>
  </si>
  <si>
    <t>유아교육연구동향세미나
(A Study on the Trend of Early Childhood Education)</t>
  </si>
  <si>
    <t>보육실습 지도
(childcare practice guide)</t>
  </si>
  <si>
    <t>보육운영 관리
(child care operations management)</t>
  </si>
  <si>
    <t>교양직업기초 계</t>
    <phoneticPr fontId="6" type="noConversion"/>
  </si>
  <si>
    <t xml:space="preserve">교양·직업기초 </t>
  </si>
  <si>
    <t>학기 계</t>
    <phoneticPr fontId="6" type="noConversion"/>
  </si>
  <si>
    <t>전공·현장중심 계</t>
    <phoneticPr fontId="6" type="noConversion"/>
  </si>
  <si>
    <t>학교폭력 예방의 이론과 실제
(The Theory and Practice of School Violence Prevention)</t>
  </si>
  <si>
    <t>교육사회
(educational society)</t>
  </si>
  <si>
    <t>교육철학 및 교육사
(History of Education Philosophy and Education)</t>
  </si>
  <si>
    <t>전공
 ·
교직</t>
    <phoneticPr fontId="6" type="noConversion"/>
  </si>
  <si>
    <t>가정과의 협력
(cooperation with the family)</t>
  </si>
  <si>
    <t>보육과정 및 운영 평가
(Childcare Process and Operation Evaluation)</t>
  </si>
  <si>
    <t>보육활동운영
(Operation of childcare activities)</t>
  </si>
  <si>
    <t xml:space="preserve">교양·직업기초 </t>
    <phoneticPr fontId="7" type="noConversion"/>
  </si>
  <si>
    <t>교육심리
(educational psychology)</t>
  </si>
  <si>
    <t>교육학개론
(A Study on the Introduction)</t>
  </si>
  <si>
    <t>교사성품교육
(Teacher quality education)</t>
  </si>
  <si>
    <t>어린이집 운영 및 관리
(Operation and management of children's home)</t>
  </si>
  <si>
    <t>영유아발달지원및상담
(Support and consultation for infant development)</t>
  </si>
  <si>
    <t>교과목명(영문명)</t>
    <phoneticPr fontId="6" type="noConversion"/>
  </si>
  <si>
    <t>교과목
코드</t>
    <phoneticPr fontId="6" type="noConversion"/>
  </si>
  <si>
    <t>인재양성유형명 : 보육교사유형</t>
    <phoneticPr fontId="6" type="noConversion"/>
  </si>
  <si>
    <t>학과명(전공명/과정명) : 아동보육학과(성인맞춤보육과정◎)</t>
    <phoneticPr fontId="6" type="noConversion"/>
  </si>
  <si>
    <r>
      <t xml:space="preserve">교과목명
</t>
    </r>
    <r>
      <rPr>
        <b/>
        <sz val="14"/>
        <color rgb="FF0000FF"/>
        <rFont val="맑은 고딕"/>
        <family val="3"/>
        <charset val="129"/>
        <scheme val="minor"/>
      </rPr>
      <t>(영문명)</t>
    </r>
    <phoneticPr fontId="6" type="noConversion"/>
  </si>
  <si>
    <r>
      <t>취업.창업준비실무</t>
    </r>
    <r>
      <rPr>
        <b/>
        <sz val="14"/>
        <color theme="1"/>
        <rFont val="맑은 고딕"/>
        <family val="3"/>
        <charset val="129"/>
      </rPr>
      <t>Ⅰ</t>
    </r>
    <r>
      <rPr>
        <b/>
        <sz val="14"/>
        <color theme="1"/>
        <rFont val="맑은 고딕"/>
        <family val="3"/>
        <charset val="129"/>
        <scheme val="minor"/>
      </rPr>
      <t xml:space="preserve">
(Practices of Emplovment and Start-ups  </t>
    </r>
    <r>
      <rPr>
        <b/>
        <sz val="14"/>
        <color theme="1"/>
        <rFont val="맑은 고딕"/>
        <family val="3"/>
        <charset val="129"/>
      </rPr>
      <t>Ⅰ)</t>
    </r>
    <phoneticPr fontId="6" type="noConversion"/>
  </si>
  <si>
    <r>
      <t>취업.창업준비실무</t>
    </r>
    <r>
      <rPr>
        <b/>
        <sz val="14"/>
        <color theme="1"/>
        <rFont val="맑은 고딕"/>
        <family val="3"/>
        <charset val="129"/>
      </rPr>
      <t>Ⅱ</t>
    </r>
    <r>
      <rPr>
        <b/>
        <sz val="14"/>
        <color theme="1"/>
        <rFont val="맑은 고딕"/>
        <family val="3"/>
        <charset val="129"/>
        <scheme val="minor"/>
      </rPr>
      <t xml:space="preserve">
(Practices of Emplovment and Start-ups  </t>
    </r>
    <r>
      <rPr>
        <b/>
        <sz val="14"/>
        <color theme="1"/>
        <rFont val="맑은 고딕"/>
        <family val="3"/>
        <charset val="129"/>
      </rPr>
      <t>Ⅱ</t>
    </r>
    <r>
      <rPr>
        <b/>
        <sz val="14"/>
        <color theme="1"/>
        <rFont val="맑은 고딕"/>
        <family val="3"/>
        <charset val="129"/>
        <scheme val="minor"/>
      </rPr>
      <t>)</t>
    </r>
    <phoneticPr fontId="6" type="noConversion"/>
  </si>
  <si>
    <t>아동보육학과 :(아동보육/일반과정) : 인재양성유형명 : 보육교사유형 2020-2021 교육과정  &lt; 확인 2019.11.25&gt;</t>
    <phoneticPr fontId="6" type="noConversion"/>
  </si>
  <si>
    <t>자유선택교양2</t>
    <phoneticPr fontId="6" type="noConversion"/>
  </si>
  <si>
    <r>
      <t xml:space="preserve">교과목명
</t>
    </r>
    <r>
      <rPr>
        <b/>
        <sz val="12"/>
        <color rgb="FF0000FF"/>
        <rFont val="맑은 고딕"/>
        <family val="3"/>
        <charset val="129"/>
        <scheme val="minor"/>
      </rPr>
      <t>(영문명)</t>
    </r>
    <phoneticPr fontId="6" type="noConversion"/>
  </si>
  <si>
    <t>&lt; 2019.11월25일 확인&gt;</t>
  </si>
  <si>
    <t>아동보육학과:(아동보육/성인반)인재양성유형: 보육교사 2020-2021교육과정</t>
    <phoneticPr fontId="6" type="noConversion"/>
  </si>
  <si>
    <t>2020~2021 교육과정(2년제)</t>
    <phoneticPr fontId="7" type="noConversion"/>
  </si>
  <si>
    <t>2020~2021년도 교육과정(2년제)</t>
    <phoneticPr fontId="7" type="noConversion"/>
  </si>
  <si>
    <t>자유선택교양1(상담심리)</t>
    <phoneticPr fontId="6" type="noConversion"/>
  </si>
  <si>
    <t>취업.창업준비실무 Ⅱ
(Practices of Emplovment and Start-up</t>
    <phoneticPr fontId="6" type="noConversion"/>
  </si>
  <si>
    <t>취업.창업준비실무 1
(Practices of Emplovment and Start-ups)</t>
    <phoneticPr fontId="6" type="noConversion"/>
  </si>
  <si>
    <t>직업기초</t>
    <phoneticPr fontId="6" type="noConversion"/>
  </si>
  <si>
    <t>영유아다문화교육</t>
    <phoneticPr fontId="6" type="noConversion"/>
  </si>
  <si>
    <t>영유아다문화교육</t>
    <phoneticPr fontId="6" type="noConversion"/>
  </si>
  <si>
    <t>필수</t>
    <phoneticPr fontId="6" type="noConversion"/>
  </si>
  <si>
    <t>의사소통능력
(Communication skills)</t>
    <phoneticPr fontId="6" type="noConversion"/>
  </si>
  <si>
    <t>직업윤리 
(professional ethics)</t>
  </si>
  <si>
    <t>자유선택교양1</t>
  </si>
  <si>
    <t>자유선택교양2</t>
  </si>
  <si>
    <t>자유선택교양2</t>
    <phoneticPr fontId="6" type="noConversion"/>
  </si>
  <si>
    <t>선택</t>
    <phoneticPr fontId="6" type="noConversion"/>
  </si>
  <si>
    <t>보육학개론
(Introduction to Early Childhood Education)</t>
    <phoneticPr fontId="6" type="noConversion"/>
  </si>
  <si>
    <t>선택</t>
    <phoneticPr fontId="6" type="noConversion"/>
  </si>
  <si>
    <t>선택</t>
    <phoneticPr fontId="6" type="noConversion"/>
  </si>
  <si>
    <t>아동수학지도
(Math Education for Young Children)</t>
    <phoneticPr fontId="6" type="noConversion"/>
  </si>
  <si>
    <t>놀이지도 
(Children's Play in Early Childhood Education)</t>
    <phoneticPr fontId="6" type="noConversion"/>
  </si>
  <si>
    <t>취업.창업준비실무Ⅰ
(Practices of Emplovment and Start-ups  Ⅰ)</t>
    <phoneticPr fontId="6" type="noConversion"/>
  </si>
  <si>
    <t>필수</t>
    <phoneticPr fontId="6" type="noConversion"/>
  </si>
  <si>
    <t>선택</t>
    <phoneticPr fontId="6" type="noConversion"/>
  </si>
  <si>
    <t>필수</t>
    <phoneticPr fontId="6" type="noConversion"/>
  </si>
  <si>
    <t>취업.창업준비실무Ⅱ
(Practices of Emplovment and Start-ups  Ⅱ)</t>
    <phoneticPr fontId="6" type="noConversion"/>
  </si>
  <si>
    <t>인형극</t>
  </si>
  <si>
    <t>선택</t>
    <phoneticPr fontId="6" type="noConversion"/>
  </si>
  <si>
    <t>2020~2021 학년도 교육과정</t>
    <phoneticPr fontId="7" type="noConversion"/>
  </si>
  <si>
    <t>자유선택교양3폐지</t>
    <phoneticPr fontId="6" type="noConversion"/>
  </si>
  <si>
    <t>자유선택교양4폐지</t>
    <phoneticPr fontId="6" type="noConversion"/>
  </si>
  <si>
    <t>보육교사(인성)론
(Child Care Teacher Education)</t>
    <phoneticPr fontId="6" type="noConversion"/>
  </si>
  <si>
    <t>영유아다문화교육</t>
    <phoneticPr fontId="6" type="noConversion"/>
  </si>
  <si>
    <t>신설교과목 개설</t>
    <phoneticPr fontId="6" type="noConversion"/>
  </si>
  <si>
    <t>교양 개설학점 계</t>
    <phoneticPr fontId="7" type="noConversion"/>
  </si>
  <si>
    <t>대학생활과 진로탐색
(Collegelife and career search)</t>
    <phoneticPr fontId="6" type="noConversion"/>
  </si>
  <si>
    <t xml:space="preserve">교양·직업기초 </t>
    <phoneticPr fontId="6" type="noConversion"/>
  </si>
  <si>
    <t xml:space="preserve">교양·직업기초 </t>
    <phoneticPr fontId="7" type="noConversion"/>
  </si>
  <si>
    <t>자유선택교양3(아로마테라피와 도자기)</t>
  </si>
  <si>
    <t>자유선택교양4(스토리텔링이 있는  음악이야기)</t>
  </si>
  <si>
    <t>필수</t>
    <phoneticPr fontId="6" type="noConversion"/>
  </si>
  <si>
    <t>필수</t>
    <phoneticPr fontId="6" type="noConversion"/>
  </si>
  <si>
    <t>선택</t>
    <phoneticPr fontId="6" type="noConversion"/>
  </si>
  <si>
    <t>취업.창업준비실무 1
(Practices of Emplovment and Start-ups)</t>
    <phoneticPr fontId="6" type="noConversion"/>
  </si>
  <si>
    <t>아동동작                            (Movement in.Eariy Childhood)</t>
    <phoneticPr fontId="6" type="noConversion"/>
  </si>
  <si>
    <t>자유선택교양3(아로마테라피와 도자기) 폐지</t>
    <phoneticPr fontId="6" type="noConversion"/>
  </si>
  <si>
    <t>영유아다문화교육</t>
    <phoneticPr fontId="6" type="noConversion"/>
  </si>
  <si>
    <t>신설과목 개설</t>
    <phoneticPr fontId="6" type="noConversion"/>
  </si>
  <si>
    <t>취업.창업준비실무 Ⅱ
(Practices of Emplovment and Start-up)</t>
    <phoneticPr fontId="6" type="noConversion"/>
  </si>
  <si>
    <t>언어지도
(Language Education for Young Children)</t>
    <phoneticPr fontId="6" type="noConversion"/>
  </si>
  <si>
    <t>학기변동</t>
    <phoneticPr fontId="6" type="noConversion"/>
  </si>
  <si>
    <t>학기변동</t>
    <phoneticPr fontId="6" type="noConversion"/>
  </si>
  <si>
    <t>학기변동</t>
    <phoneticPr fontId="6" type="noConversion"/>
  </si>
  <si>
    <t>언어지도
(Language Education for Young Children)</t>
    <phoneticPr fontId="6" type="noConversion"/>
  </si>
  <si>
    <t>선택</t>
    <phoneticPr fontId="6" type="noConversion"/>
  </si>
  <si>
    <t>자유선택교양2(스토리텔링이있는음악이야기)</t>
    <phoneticPr fontId="6" type="noConversion"/>
  </si>
  <si>
    <t>자유선택교양1(스토리텔링이있는음악이야기)</t>
    <phoneticPr fontId="6" type="noConversion"/>
  </si>
  <si>
    <t>학기변동</t>
    <phoneticPr fontId="6" type="noConversion"/>
  </si>
  <si>
    <t>2020~2021 학년도 교육과정</t>
    <phoneticPr fontId="7" type="noConversion"/>
  </si>
  <si>
    <t>자유선택교양1(고전읽기)</t>
    <phoneticPr fontId="6" type="noConversion"/>
  </si>
  <si>
    <t>2020~2021 학년도 교육과정</t>
    <phoneticPr fontId="7" type="noConversion"/>
  </si>
  <si>
    <t>2020~2021년도 교육과정(2년제)</t>
    <phoneticPr fontId="7" type="noConversion"/>
  </si>
  <si>
    <t xml:space="preserve">                 합계</t>
    <phoneticPr fontId="6" type="noConversion"/>
  </si>
  <si>
    <t>소계</t>
    <phoneticPr fontId="6" type="noConversion"/>
  </si>
  <si>
    <t>X</t>
    <phoneticPr fontId="6" type="noConversion"/>
  </si>
  <si>
    <t>전공심화</t>
    <phoneticPr fontId="6" type="noConversion"/>
  </si>
  <si>
    <t>개별화 교육계획
(Individualized Education Program)</t>
    <phoneticPr fontId="6" type="noConversion"/>
  </si>
  <si>
    <t>X</t>
    <phoneticPr fontId="6" type="noConversion"/>
  </si>
  <si>
    <t xml:space="preserve"> 장애영유아교수방법론
(Teaching Strategies for Children with disabilities)</t>
    <phoneticPr fontId="6" type="noConversion"/>
  </si>
  <si>
    <t>특수아 행동지도
(Education for Children with Special Behavior)</t>
    <phoneticPr fontId="6" type="noConversion"/>
  </si>
  <si>
    <t>특수아 상담 및 가족지원
(Family support for Special children)</t>
    <phoneticPr fontId="6" type="noConversion"/>
  </si>
  <si>
    <t>정서장애아교육 
(Education for Children with Emotional Disorders)</t>
    <phoneticPr fontId="6" type="noConversion"/>
  </si>
  <si>
    <t>전공심화</t>
    <phoneticPr fontId="6" type="noConversion"/>
  </si>
  <si>
    <t>언어발달장애
(Language development Disorders)</t>
    <phoneticPr fontId="6" type="noConversion"/>
  </si>
  <si>
    <t>특수교육 측정 및 평가
(Diagnosis and Evaluation)</t>
    <phoneticPr fontId="6" type="noConversion"/>
  </si>
  <si>
    <t>특수교육학개론
(Introduction to special education)</t>
    <phoneticPr fontId="6" type="noConversion"/>
  </si>
  <si>
    <t>선택</t>
    <phoneticPr fontId="6" type="noConversion"/>
  </si>
  <si>
    <t>전공
·
교직</t>
    <phoneticPr fontId="6" type="noConversion"/>
  </si>
  <si>
    <t>대인관계능력
(interpersonal ability)</t>
    <phoneticPr fontId="6" type="noConversion"/>
  </si>
  <si>
    <t>논리 및 논술
(logic and argumentation)</t>
    <phoneticPr fontId="6" type="noConversion"/>
  </si>
  <si>
    <t>유아교육연구동향세미나
(A Study on the Trend of Early Childhood Education)</t>
    <phoneticPr fontId="6" type="noConversion"/>
  </si>
  <si>
    <t>다문화교육의 이론과 실제
(Theory and Practice of Multicultural Education)</t>
    <phoneticPr fontId="6" type="noConversion"/>
  </si>
  <si>
    <t xml:space="preserve">유아음악교육 프로그램 개발
Early Childhood  Music Education Contents Development Study </t>
    <phoneticPr fontId="6" type="noConversion"/>
  </si>
  <si>
    <t>지역사회와의 협력
(Cooperation with the community)</t>
    <phoneticPr fontId="6" type="noConversion"/>
  </si>
  <si>
    <t>교사성품교육
(Teacher quality education)</t>
    <phoneticPr fontId="6" type="noConversion"/>
  </si>
  <si>
    <t>보육프로그램 평가
(Childcare Program Evaluation)</t>
    <phoneticPr fontId="6" type="noConversion"/>
  </si>
  <si>
    <t>보육실습 지도
(childcare practice guide)</t>
    <phoneticPr fontId="6" type="noConversion"/>
  </si>
  <si>
    <t>유아공예 표현지도법
(Craftwork)</t>
    <phoneticPr fontId="6" type="noConversion"/>
  </si>
  <si>
    <t>학습
모듈
3)</t>
    <phoneticPr fontId="6" type="noConversion"/>
  </si>
  <si>
    <t>NCS
관련성2)</t>
    <phoneticPr fontId="6" type="noConversion"/>
  </si>
  <si>
    <t>교과
구분
1)</t>
    <phoneticPr fontId="6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</si>
  <si>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6" type="noConversion"/>
  </si>
  <si>
    <t>교과목
코드</t>
    <phoneticPr fontId="6" type="noConversion"/>
  </si>
  <si>
    <t>&lt; 2020.02월14일 확인&gt;</t>
    <phoneticPr fontId="6" type="noConversion"/>
  </si>
  <si>
    <t>아동보육학과:(전공심화)인재양성유형: 보육교사 2020-2021교육과정</t>
    <phoneticPr fontId="6" type="noConversion"/>
  </si>
  <si>
    <t>전공
·
NCS</t>
    <phoneticPr fontId="6" type="noConversion"/>
  </si>
  <si>
    <t>전공심화</t>
    <phoneticPr fontId="6" type="noConversion"/>
  </si>
  <si>
    <t>유아공예 표현지도법
(Craftwork)</t>
  </si>
  <si>
    <t>보육프로그램 평가
(Childcare Program Evaluation)</t>
  </si>
  <si>
    <t>특수교육학개론
(Introduction to special education)</t>
  </si>
  <si>
    <t>특수교육 측정 및 평가
(Diagnosis and Evaluation)</t>
  </si>
  <si>
    <t>교양,직업기초 -&gt; 전공,NCS 변경</t>
    <phoneticPr fontId="6" type="noConversion"/>
  </si>
  <si>
    <t>교과목폐지</t>
    <phoneticPr fontId="6" type="noConversion"/>
  </si>
  <si>
    <t>학기변동</t>
    <phoneticPr fontId="6" type="noConversion"/>
  </si>
  <si>
    <t>과목신설</t>
    <phoneticPr fontId="6" type="noConversion"/>
  </si>
  <si>
    <t>과목신설</t>
    <phoneticPr fontId="6" type="noConversion"/>
  </si>
  <si>
    <t>논리 및 논술
(logic and argumentation)</t>
    <phoneticPr fontId="6" type="noConversion"/>
  </si>
  <si>
    <t>다문화교육의 이론과 실제
(Theory and Practice of Multicultural Education)</t>
    <phoneticPr fontId="6" type="noConversion"/>
  </si>
  <si>
    <t>언어발달장애
(Language development Disorders)</t>
    <phoneticPr fontId="6" type="noConversion"/>
  </si>
  <si>
    <t>정서장애아교육 
(Education for Children with Emotional Disorders)</t>
    <phoneticPr fontId="6" type="noConversion"/>
  </si>
  <si>
    <t xml:space="preserve">유아음악교육 프로그램 개발
Early Childhood  Music Education Contents Development Study </t>
  </si>
  <si>
    <t>특수아 상담 및 가족지원
(Family support for Special children)</t>
    <phoneticPr fontId="6" type="noConversion"/>
  </si>
  <si>
    <t>특수아 행동지도
(Education for Children with Special Behavior)</t>
    <phoneticPr fontId="6" type="noConversion"/>
  </si>
  <si>
    <t>대인관계능력
(interpersonal ability)</t>
    <phoneticPr fontId="6" type="noConversion"/>
  </si>
  <si>
    <t xml:space="preserve"> 장애영유아교수방법론
(Teaching Strategies for Children with disabilities)</t>
    <phoneticPr fontId="6" type="noConversion"/>
  </si>
  <si>
    <t>개별화 교육계획
(Individualized Education Program)</t>
    <phoneticPr fontId="6" type="noConversion"/>
  </si>
  <si>
    <t>유아창의성교육
(Childhood creativity education)</t>
    <phoneticPr fontId="6" type="noConversion"/>
  </si>
  <si>
    <t>융합예술교육의 실제
(Practical Practice of Converged Arts Education)</t>
    <phoneticPr fontId="6" type="noConversion"/>
  </si>
  <si>
    <t>학습사회의 교육학탐구
(A Study on Education in the Learning Society)</t>
    <phoneticPr fontId="6" type="noConversion"/>
  </si>
  <si>
    <t>음악심리치료
(music psychotherapy)</t>
    <phoneticPr fontId="6" type="noConversion"/>
  </si>
  <si>
    <t>학기변동</t>
    <phoneticPr fontId="6" type="noConversion"/>
  </si>
  <si>
    <t>과목신설</t>
    <phoneticPr fontId="6" type="noConversion"/>
  </si>
  <si>
    <t>과목신설</t>
    <phoneticPr fontId="6" type="noConversion"/>
  </si>
  <si>
    <t>과목신설</t>
    <phoneticPr fontId="6" type="noConversion"/>
  </si>
  <si>
    <t>교과목폐지</t>
    <phoneticPr fontId="6" type="noConversion"/>
  </si>
  <si>
    <t>학기변동</t>
    <phoneticPr fontId="6" type="noConversion"/>
  </si>
  <si>
    <t>학기변동</t>
    <phoneticPr fontId="6" type="noConversion"/>
  </si>
  <si>
    <t>학기변동</t>
    <phoneticPr fontId="6" type="noConversion"/>
  </si>
  <si>
    <t>교과목폐지</t>
    <phoneticPr fontId="6" type="noConversion"/>
  </si>
  <si>
    <t>자유선택교양1(고전읽기) 폐지 스토리텔링이있는 음악이야기 변경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</si>
</sst>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2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color theme="1"/>
      <name val="굴림체"/>
      <family val="3"/>
      <charset val="129"/>
    </font>
    <font>
      <b/>
      <sz val="8"/>
      <color theme="1"/>
      <name val="맑은 고딕"/>
      <family val="3"/>
      <charset val="129"/>
      <scheme val="major"/>
    </font>
    <font>
      <b/>
      <sz val="7"/>
      <color theme="1"/>
      <name val="맑은 고딕"/>
      <family val="3"/>
      <charset val="129"/>
      <scheme val="major"/>
    </font>
    <font>
      <sz val="9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0"/>
      <color theme="1"/>
      <name val="맑은 고딕"/>
      <family val="3"/>
      <charset val="129"/>
      <scheme val="major"/>
    </font>
    <font>
      <b/>
      <sz val="12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b/>
      <sz val="14"/>
      <color rgb="FF0000FF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rgb="FFFF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</font>
    <font>
      <b/>
      <sz val="20"/>
      <color rgb="FF000000"/>
      <name val="맑은 고딕"/>
      <family val="3"/>
      <charset val="129"/>
      <scheme val="minor"/>
    </font>
    <font>
      <b/>
      <sz val="22"/>
      <color rgb="FF00000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theme="2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sz val="10"/>
      <color rgb="FF000000"/>
      <name val="돋움"/>
      <family val="3"/>
      <charset val="129"/>
    </font>
    <font>
      <b/>
      <sz val="11"/>
      <color rgb="FF000000"/>
      <name val="맑은 고딕"/>
      <family val="3"/>
      <charset val="129"/>
      <scheme val="minor"/>
    </font>
    <font>
      <b/>
      <sz val="11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851">
    <xf numFmtId="0" fontId="0" fillId="0" borderId="0" xfId="0"/>
    <xf numFmtId="0" fontId="12" fillId="3" borderId="19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0" fontId="12" fillId="3" borderId="36" xfId="0" applyFont="1" applyFill="1" applyBorder="1" applyAlignment="1">
      <alignment horizontal="left" vertical="center" wrapText="1"/>
    </xf>
    <xf numFmtId="0" fontId="15" fillId="5" borderId="11" xfId="6" applyFont="1" applyFill="1" applyBorder="1" applyAlignment="1">
      <alignment horizontal="center" vertical="center"/>
    </xf>
    <xf numFmtId="0" fontId="15" fillId="5" borderId="9" xfId="6" applyFont="1" applyFill="1" applyBorder="1" applyAlignment="1">
      <alignment horizontal="center" vertical="center"/>
    </xf>
    <xf numFmtId="0" fontId="16" fillId="0" borderId="9" xfId="6" applyFont="1" applyBorder="1" applyAlignment="1">
      <alignment horizontal="center" vertical="center"/>
    </xf>
    <xf numFmtId="0" fontId="15" fillId="0" borderId="9" xfId="6" applyFont="1" applyBorder="1" applyAlignment="1">
      <alignment horizontal="center" vertical="center"/>
    </xf>
    <xf numFmtId="0" fontId="15" fillId="5" borderId="32" xfId="7" applyFont="1" applyFill="1" applyBorder="1">
      <alignment vertical="center"/>
    </xf>
    <xf numFmtId="0" fontId="15" fillId="5" borderId="18" xfId="7" applyFont="1" applyFill="1" applyBorder="1" applyAlignment="1">
      <alignment horizontal="center" vertical="center"/>
    </xf>
    <xf numFmtId="0" fontId="15" fillId="5" borderId="11" xfId="7" applyFont="1" applyFill="1" applyBorder="1">
      <alignment vertical="center"/>
    </xf>
    <xf numFmtId="0" fontId="15" fillId="5" borderId="10" xfId="7" applyFont="1" applyFill="1" applyBorder="1" applyAlignment="1">
      <alignment horizontal="center" vertical="center"/>
    </xf>
    <xf numFmtId="0" fontId="16" fillId="2" borderId="9" xfId="7" applyFont="1" applyFill="1" applyBorder="1">
      <alignment vertical="center"/>
    </xf>
    <xf numFmtId="0" fontId="17" fillId="2" borderId="5" xfId="7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6" fillId="4" borderId="9" xfId="7" applyFont="1" applyFill="1" applyBorder="1">
      <alignment vertical="center"/>
    </xf>
    <xf numFmtId="0" fontId="17" fillId="4" borderId="5" xfId="7" applyFont="1" applyFill="1" applyBorder="1" applyAlignment="1">
      <alignment horizontal="center" vertical="center"/>
    </xf>
    <xf numFmtId="0" fontId="16" fillId="2" borderId="9" xfId="7" applyFont="1" applyFill="1" applyBorder="1" applyAlignment="1">
      <alignment horizontal="center" vertical="center"/>
    </xf>
    <xf numFmtId="0" fontId="16" fillId="2" borderId="5" xfId="7" applyFont="1" applyFill="1" applyBorder="1" applyAlignment="1">
      <alignment horizontal="center" vertical="center"/>
    </xf>
    <xf numFmtId="0" fontId="18" fillId="0" borderId="104" xfId="0" applyFont="1" applyFill="1" applyBorder="1" applyAlignment="1">
      <alignment horizontal="center" vertical="center"/>
    </xf>
    <xf numFmtId="0" fontId="18" fillId="0" borderId="122" xfId="0" applyFont="1" applyFill="1" applyBorder="1" applyAlignment="1">
      <alignment horizontal="center" vertical="center"/>
    </xf>
    <xf numFmtId="0" fontId="17" fillId="0" borderId="5" xfId="7" applyFont="1" applyFill="1" applyBorder="1" applyAlignment="1">
      <alignment horizontal="center" vertical="center"/>
    </xf>
    <xf numFmtId="0" fontId="17" fillId="0" borderId="5" xfId="7" applyFont="1" applyBorder="1" applyAlignment="1">
      <alignment horizontal="center" vertical="center"/>
    </xf>
    <xf numFmtId="0" fontId="16" fillId="4" borderId="104" xfId="7" applyFont="1" applyFill="1" applyBorder="1" applyAlignment="1">
      <alignment horizontal="center" vertical="center"/>
    </xf>
    <xf numFmtId="0" fontId="18" fillId="0" borderId="104" xfId="0" applyFont="1" applyFill="1" applyBorder="1" applyAlignment="1">
      <alignment horizontal="center" vertical="center" wrapText="1"/>
    </xf>
    <xf numFmtId="0" fontId="16" fillId="2" borderId="130" xfId="7" applyFont="1" applyFill="1" applyBorder="1" applyAlignment="1">
      <alignment horizontal="center" vertical="center"/>
    </xf>
    <xf numFmtId="0" fontId="16" fillId="2" borderId="131" xfId="7" applyFont="1" applyFill="1" applyBorder="1" applyAlignment="1">
      <alignment horizontal="center" vertical="center"/>
    </xf>
    <xf numFmtId="0" fontId="16" fillId="0" borderId="13" xfId="7" applyFont="1" applyBorder="1" applyAlignment="1">
      <alignment horizontal="center" vertical="center"/>
    </xf>
    <xf numFmtId="0" fontId="18" fillId="2" borderId="104" xfId="7" applyFont="1" applyFill="1" applyBorder="1" applyAlignment="1">
      <alignment horizontal="center" vertical="center"/>
    </xf>
    <xf numFmtId="0" fontId="16" fillId="2" borderId="134" xfId="7" applyFont="1" applyFill="1" applyBorder="1" applyAlignment="1">
      <alignment horizontal="center" vertical="center"/>
    </xf>
    <xf numFmtId="0" fontId="16" fillId="2" borderId="135" xfId="7" applyFont="1" applyFill="1" applyBorder="1" applyAlignment="1">
      <alignment horizontal="center" vertical="center"/>
    </xf>
    <xf numFmtId="0" fontId="16" fillId="0" borderId="124" xfId="7" applyFont="1" applyBorder="1" applyAlignment="1">
      <alignment vertical="center" wrapText="1"/>
    </xf>
    <xf numFmtId="0" fontId="16" fillId="0" borderId="104" xfId="7" applyFont="1" applyBorder="1" applyAlignment="1">
      <alignment horizontal="center" vertical="center"/>
    </xf>
    <xf numFmtId="0" fontId="16" fillId="5" borderId="10" xfId="7" applyFont="1" applyFill="1" applyBorder="1" applyAlignment="1">
      <alignment horizontal="center" vertical="center"/>
    </xf>
    <xf numFmtId="0" fontId="17" fillId="0" borderId="0" xfId="8" applyFont="1" applyFill="1" applyBorder="1" applyAlignment="1">
      <alignment horizontal="center" vertical="center"/>
    </xf>
    <xf numFmtId="0" fontId="19" fillId="0" borderId="43" xfId="8" applyFont="1" applyFill="1" applyBorder="1" applyAlignment="1">
      <alignment vertical="center"/>
    </xf>
    <xf numFmtId="0" fontId="20" fillId="0" borderId="43" xfId="8" applyFont="1" applyFill="1" applyBorder="1" applyAlignment="1">
      <alignment vertical="center"/>
    </xf>
    <xf numFmtId="0" fontId="18" fillId="2" borderId="104" xfId="0" applyFont="1" applyFill="1" applyBorder="1" applyAlignment="1">
      <alignment horizontal="center" vertical="center"/>
    </xf>
    <xf numFmtId="0" fontId="16" fillId="2" borderId="101" xfId="7" applyFont="1" applyFill="1" applyBorder="1" applyAlignment="1">
      <alignment horizontal="center" vertical="center"/>
    </xf>
    <xf numFmtId="0" fontId="16" fillId="2" borderId="104" xfId="7" applyFont="1" applyFill="1" applyBorder="1" applyAlignment="1">
      <alignment horizontal="center" vertical="center"/>
    </xf>
    <xf numFmtId="0" fontId="15" fillId="5" borderId="104" xfId="7" applyFont="1" applyFill="1" applyBorder="1" applyAlignment="1">
      <alignment horizontal="center" vertical="center"/>
    </xf>
    <xf numFmtId="0" fontId="15" fillId="5" borderId="101" xfId="7" applyFont="1" applyFill="1" applyBorder="1">
      <alignment vertical="center"/>
    </xf>
    <xf numFmtId="0" fontId="16" fillId="2" borderId="101" xfId="7" applyFont="1" applyFill="1" applyBorder="1">
      <alignment vertical="center"/>
    </xf>
    <xf numFmtId="0" fontId="16" fillId="0" borderId="104" xfId="7" applyFont="1" applyFill="1" applyBorder="1" applyAlignment="1">
      <alignment horizontal="center" vertical="center"/>
    </xf>
    <xf numFmtId="0" fontId="16" fillId="4" borderId="106" xfId="7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 wrapText="1"/>
    </xf>
    <xf numFmtId="0" fontId="16" fillId="4" borderId="106" xfId="7" applyFont="1" applyFill="1" applyBorder="1">
      <alignment vertical="center"/>
    </xf>
    <xf numFmtId="0" fontId="16" fillId="2" borderId="103" xfId="7" applyFont="1" applyFill="1" applyBorder="1" applyAlignment="1">
      <alignment horizontal="center" vertical="center"/>
    </xf>
    <xf numFmtId="0" fontId="16" fillId="2" borderId="102" xfId="7" applyFont="1" applyFill="1" applyBorder="1" applyAlignment="1">
      <alignment horizontal="center" vertical="center"/>
    </xf>
    <xf numFmtId="0" fontId="16" fillId="2" borderId="106" xfId="7" applyFont="1" applyFill="1" applyBorder="1" applyAlignment="1">
      <alignment horizontal="center" vertical="center"/>
    </xf>
    <xf numFmtId="0" fontId="16" fillId="4" borderId="107" xfId="7" applyFont="1" applyFill="1" applyBorder="1" applyAlignment="1">
      <alignment horizontal="center" vertical="center"/>
    </xf>
    <xf numFmtId="0" fontId="17" fillId="0" borderId="104" xfId="7" applyFont="1" applyBorder="1" applyAlignment="1">
      <alignment horizontal="center" vertical="center"/>
    </xf>
    <xf numFmtId="0" fontId="15" fillId="5" borderId="14" xfId="7" applyFont="1" applyFill="1" applyBorder="1" applyAlignment="1">
      <alignment horizontal="center" vertical="center"/>
    </xf>
    <xf numFmtId="0" fontId="15" fillId="5" borderId="44" xfId="7" applyFont="1" applyFill="1" applyBorder="1">
      <alignment vertical="center"/>
    </xf>
    <xf numFmtId="0" fontId="15" fillId="5" borderId="141" xfId="7" applyFont="1" applyFill="1" applyBorder="1" applyAlignment="1">
      <alignment horizontal="center" vertical="center"/>
    </xf>
    <xf numFmtId="0" fontId="15" fillId="5" borderId="142" xfId="7" applyFont="1" applyFill="1" applyBorder="1">
      <alignment vertical="center"/>
    </xf>
    <xf numFmtId="0" fontId="23" fillId="5" borderId="11" xfId="6" applyFont="1" applyFill="1" applyBorder="1" applyAlignment="1">
      <alignment horizontal="center" vertical="center"/>
    </xf>
    <xf numFmtId="0" fontId="23" fillId="5" borderId="9" xfId="6" applyFont="1" applyFill="1" applyBorder="1" applyAlignment="1">
      <alignment horizontal="center" vertical="center"/>
    </xf>
    <xf numFmtId="0" fontId="17" fillId="0" borderId="9" xfId="6" applyFont="1" applyBorder="1" applyAlignment="1">
      <alignment horizontal="center" vertical="center"/>
    </xf>
    <xf numFmtId="0" fontId="23" fillId="0" borderId="9" xfId="6" applyFont="1" applyBorder="1" applyAlignment="1">
      <alignment horizontal="center" vertical="center"/>
    </xf>
    <xf numFmtId="0" fontId="17" fillId="0" borderId="4" xfId="6" applyFont="1" applyBorder="1" applyAlignment="1">
      <alignment horizontal="center" vertical="center" wrapText="1"/>
    </xf>
    <xf numFmtId="0" fontId="23" fillId="5" borderId="32" xfId="7" applyFont="1" applyFill="1" applyBorder="1">
      <alignment vertical="center"/>
    </xf>
    <xf numFmtId="0" fontId="23" fillId="5" borderId="18" xfId="7" applyFont="1" applyFill="1" applyBorder="1" applyAlignment="1">
      <alignment horizontal="center" vertical="center"/>
    </xf>
    <xf numFmtId="0" fontId="0" fillId="0" borderId="0" xfId="0" applyBorder="1"/>
    <xf numFmtId="0" fontId="0" fillId="0" borderId="47" xfId="0" applyBorder="1"/>
    <xf numFmtId="0" fontId="17" fillId="2" borderId="8" xfId="7" applyFont="1" applyFill="1" applyBorder="1">
      <alignment vertical="center"/>
    </xf>
    <xf numFmtId="0" fontId="22" fillId="4" borderId="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17" fillId="2" borderId="8" xfId="7" applyFont="1" applyFill="1" applyBorder="1" applyAlignment="1">
      <alignment horizontal="center" vertical="center"/>
    </xf>
    <xf numFmtId="0" fontId="23" fillId="5" borderId="98" xfId="7" applyFont="1" applyFill="1" applyBorder="1">
      <alignment vertical="center"/>
    </xf>
    <xf numFmtId="0" fontId="23" fillId="5" borderId="10" xfId="7" applyFont="1" applyFill="1" applyBorder="1" applyAlignment="1">
      <alignment horizontal="center" vertical="center"/>
    </xf>
    <xf numFmtId="0" fontId="17" fillId="4" borderId="8" xfId="7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2" borderId="5" xfId="7" applyFont="1" applyFill="1" applyBorder="1" applyAlignment="1">
      <alignment horizontal="center" vertical="center"/>
    </xf>
    <xf numFmtId="0" fontId="17" fillId="0" borderId="5" xfId="7" applyFont="1" applyBorder="1" applyAlignment="1">
      <alignment vertical="center"/>
    </xf>
    <xf numFmtId="0" fontId="17" fillId="5" borderId="10" xfId="7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4" fillId="2" borderId="15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44" xfId="0" applyFont="1" applyFill="1" applyBorder="1" applyAlignment="1">
      <alignment horizontal="center" vertical="center" wrapText="1"/>
    </xf>
    <xf numFmtId="0" fontId="24" fillId="2" borderId="40" xfId="0" applyFont="1" applyFill="1" applyBorder="1" applyAlignment="1">
      <alignment horizontal="center" vertical="center" wrapText="1"/>
    </xf>
    <xf numFmtId="0" fontId="24" fillId="2" borderId="46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left" vertical="center" wrapText="1"/>
    </xf>
    <xf numFmtId="0" fontId="24" fillId="2" borderId="36" xfId="0" applyFont="1" applyFill="1" applyBorder="1" applyAlignment="1">
      <alignment horizontal="center" vertical="center" wrapText="1"/>
    </xf>
    <xf numFmtId="0" fontId="24" fillId="2" borderId="36" xfId="0" applyFont="1" applyFill="1" applyBorder="1" applyAlignment="1">
      <alignment vertical="center" wrapText="1"/>
    </xf>
    <xf numFmtId="0" fontId="24" fillId="2" borderId="36" xfId="0" applyFont="1" applyFill="1" applyBorder="1" applyAlignment="1">
      <alignment vertical="center" shrinkToFit="1"/>
    </xf>
    <xf numFmtId="0" fontId="24" fillId="2" borderId="37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center" vertical="center" wrapText="1"/>
    </xf>
    <xf numFmtId="0" fontId="24" fillId="2" borderId="38" xfId="0" applyFont="1" applyFill="1" applyBorder="1" applyAlignment="1">
      <alignment horizontal="center" vertical="center" wrapText="1"/>
    </xf>
    <xf numFmtId="0" fontId="28" fillId="4" borderId="24" xfId="0" applyFont="1" applyFill="1" applyBorder="1" applyAlignment="1">
      <alignment horizontal="center" vertical="center" wrapText="1"/>
    </xf>
    <xf numFmtId="0" fontId="28" fillId="4" borderId="25" xfId="0" applyFont="1" applyFill="1" applyBorder="1" applyAlignment="1">
      <alignment horizontal="center" vertical="center" wrapText="1"/>
    </xf>
    <xf numFmtId="0" fontId="28" fillId="4" borderId="24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center" vertical="center" wrapText="1"/>
    </xf>
    <xf numFmtId="0" fontId="28" fillId="4" borderId="20" xfId="0" applyFont="1" applyFill="1" applyBorder="1" applyAlignment="1">
      <alignment horizontal="center" vertical="center" wrapText="1"/>
    </xf>
    <xf numFmtId="0" fontId="28" fillId="4" borderId="33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vertical="center" wrapText="1"/>
    </xf>
    <xf numFmtId="0" fontId="28" fillId="4" borderId="29" xfId="0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vertical="center" wrapText="1"/>
    </xf>
    <xf numFmtId="0" fontId="24" fillId="2" borderId="19" xfId="0" applyFont="1" applyFill="1" applyBorder="1" applyAlignment="1">
      <alignment vertical="center" shrinkToFit="1"/>
    </xf>
    <xf numFmtId="0" fontId="24" fillId="2" borderId="20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 shrinkToFi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29" fillId="2" borderId="15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29" fillId="2" borderId="44" xfId="0" applyFont="1" applyFill="1" applyBorder="1" applyAlignment="1">
      <alignment horizontal="center" vertical="center" wrapText="1"/>
    </xf>
    <xf numFmtId="0" fontId="29" fillId="2" borderId="40" xfId="0" applyFont="1" applyFill="1" applyBorder="1" applyAlignment="1">
      <alignment horizontal="center" vertical="center" wrapText="1"/>
    </xf>
    <xf numFmtId="0" fontId="29" fillId="2" borderId="46" xfId="0" applyFont="1" applyFill="1" applyBorder="1" applyAlignment="1">
      <alignment horizontal="center" vertical="center" wrapText="1"/>
    </xf>
    <xf numFmtId="0" fontId="32" fillId="0" borderId="53" xfId="0" applyFont="1" applyFill="1" applyBorder="1" applyAlignment="1">
      <alignment horizontal="center" vertical="center" wrapText="1"/>
    </xf>
    <xf numFmtId="0" fontId="33" fillId="0" borderId="70" xfId="0" applyFont="1" applyFill="1" applyBorder="1" applyAlignment="1">
      <alignment horizontal="center" vertical="center" wrapText="1"/>
    </xf>
    <xf numFmtId="0" fontId="32" fillId="0" borderId="55" xfId="0" applyFont="1" applyFill="1" applyBorder="1" applyAlignment="1">
      <alignment horizontal="center" vertical="center" wrapText="1"/>
    </xf>
    <xf numFmtId="0" fontId="33" fillId="0" borderId="56" xfId="0" applyFont="1" applyFill="1" applyBorder="1" applyAlignment="1">
      <alignment horizontal="center" vertical="center" wrapText="1"/>
    </xf>
    <xf numFmtId="0" fontId="33" fillId="0" borderId="57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3" borderId="19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4" fillId="3" borderId="19" xfId="0" applyFont="1" applyFill="1" applyBorder="1" applyAlignment="1">
      <alignment horizontal="left" vertical="center" wrapText="1"/>
    </xf>
    <xf numFmtId="0" fontId="29" fillId="2" borderId="36" xfId="0" applyFont="1" applyFill="1" applyBorder="1" applyAlignment="1">
      <alignment horizontal="center" vertical="center" wrapText="1"/>
    </xf>
    <xf numFmtId="0" fontId="29" fillId="2" borderId="36" xfId="0" applyFont="1" applyFill="1" applyBorder="1" applyAlignment="1">
      <alignment vertical="center" wrapText="1"/>
    </xf>
    <xf numFmtId="0" fontId="29" fillId="2" borderId="36" xfId="0" applyFont="1" applyFill="1" applyBorder="1" applyAlignment="1">
      <alignment vertical="center" shrinkToFit="1"/>
    </xf>
    <xf numFmtId="0" fontId="29" fillId="2" borderId="37" xfId="0" applyFont="1" applyFill="1" applyBorder="1" applyAlignment="1">
      <alignment horizontal="center"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29" fillId="2" borderId="38" xfId="0" applyFont="1" applyFill="1" applyBorder="1" applyAlignment="1">
      <alignment horizontal="center" vertical="center" wrapText="1"/>
    </xf>
    <xf numFmtId="0" fontId="29" fillId="2" borderId="61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3" fillId="4" borderId="24" xfId="0" applyFont="1" applyFill="1" applyBorder="1" applyAlignment="1">
      <alignment horizontal="center" vertical="center" wrapText="1"/>
    </xf>
    <xf numFmtId="0" fontId="33" fillId="4" borderId="25" xfId="0" applyFont="1" applyFill="1" applyBorder="1" applyAlignment="1">
      <alignment horizontal="center" vertical="center" wrapText="1"/>
    </xf>
    <xf numFmtId="0" fontId="33" fillId="4" borderId="35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3" fillId="4" borderId="19" xfId="0" applyFont="1" applyFill="1" applyBorder="1" applyAlignment="1">
      <alignment horizontal="center" vertical="center" wrapText="1"/>
    </xf>
    <xf numFmtId="0" fontId="33" fillId="4" borderId="20" xfId="0" applyFont="1" applyFill="1" applyBorder="1" applyAlignment="1">
      <alignment horizontal="center" vertical="center"/>
    </xf>
    <xf numFmtId="0" fontId="33" fillId="4" borderId="22" xfId="0" applyFont="1" applyFill="1" applyBorder="1" applyAlignment="1">
      <alignment horizontal="center" vertical="center" wrapText="1"/>
    </xf>
    <xf numFmtId="0" fontId="33" fillId="4" borderId="20" xfId="0" applyFont="1" applyFill="1" applyBorder="1" applyAlignment="1">
      <alignment horizontal="center" vertical="center" wrapText="1"/>
    </xf>
    <xf numFmtId="0" fontId="32" fillId="4" borderId="19" xfId="0" applyFont="1" applyFill="1" applyBorder="1" applyAlignment="1">
      <alignment horizontal="center" vertical="center" wrapText="1"/>
    </xf>
    <xf numFmtId="0" fontId="29" fillId="2" borderId="29" xfId="0" applyFont="1" applyFill="1" applyBorder="1" applyAlignment="1">
      <alignment vertical="center" wrapText="1"/>
    </xf>
    <xf numFmtId="0" fontId="32" fillId="2" borderId="29" xfId="0" applyFont="1" applyFill="1" applyBorder="1" applyAlignment="1">
      <alignment vertical="center" wrapText="1"/>
    </xf>
    <xf numFmtId="0" fontId="29" fillId="2" borderId="29" xfId="0" applyFont="1" applyFill="1" applyBorder="1" applyAlignment="1">
      <alignment vertical="center" shrinkToFit="1"/>
    </xf>
    <xf numFmtId="0" fontId="29" fillId="2" borderId="72" xfId="0" applyFont="1" applyFill="1" applyBorder="1" applyAlignment="1">
      <alignment horizontal="center" vertical="center" wrapText="1"/>
    </xf>
    <xf numFmtId="0" fontId="29" fillId="2" borderId="75" xfId="0" applyFont="1" applyFill="1" applyBorder="1" applyAlignment="1">
      <alignment horizontal="center" vertical="center" wrapText="1"/>
    </xf>
    <xf numFmtId="0" fontId="29" fillId="4" borderId="33" xfId="0" applyFont="1" applyFill="1" applyBorder="1" applyAlignment="1">
      <alignment vertical="center" wrapText="1"/>
    </xf>
    <xf numFmtId="0" fontId="32" fillId="4" borderId="33" xfId="0" applyFont="1" applyFill="1" applyBorder="1" applyAlignment="1">
      <alignment horizontal="center" vertical="center" wrapText="1"/>
    </xf>
    <xf numFmtId="0" fontId="33" fillId="4" borderId="33" xfId="0" applyFont="1" applyFill="1" applyBorder="1" applyAlignment="1">
      <alignment horizontal="center" vertical="center" wrapText="1"/>
    </xf>
    <xf numFmtId="0" fontId="33" fillId="4" borderId="73" xfId="0" applyFont="1" applyFill="1" applyBorder="1" applyAlignment="1">
      <alignment horizontal="center" vertical="center" wrapText="1"/>
    </xf>
    <xf numFmtId="0" fontId="29" fillId="4" borderId="36" xfId="0" applyFont="1" applyFill="1" applyBorder="1" applyAlignment="1">
      <alignment vertical="center" wrapText="1"/>
    </xf>
    <xf numFmtId="0" fontId="32" fillId="4" borderId="36" xfId="0" applyFont="1" applyFill="1" applyBorder="1" applyAlignment="1">
      <alignment horizontal="center" vertical="center" wrapText="1"/>
    </xf>
    <xf numFmtId="0" fontId="33" fillId="4" borderId="36" xfId="0" applyFont="1" applyFill="1" applyBorder="1" applyAlignment="1">
      <alignment horizontal="center" vertical="center" wrapText="1"/>
    </xf>
    <xf numFmtId="0" fontId="33" fillId="4" borderId="37" xfId="0" applyFont="1" applyFill="1" applyBorder="1" applyAlignment="1">
      <alignment horizontal="center" vertical="center" wrapText="1"/>
    </xf>
    <xf numFmtId="0" fontId="33" fillId="4" borderId="39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vertical="center" wrapText="1"/>
    </xf>
    <xf numFmtId="0" fontId="35" fillId="4" borderId="19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vertical="center" wrapText="1"/>
    </xf>
    <xf numFmtId="0" fontId="29" fillId="2" borderId="19" xfId="0" applyFont="1" applyFill="1" applyBorder="1" applyAlignment="1">
      <alignment vertical="center" shrinkToFit="1"/>
    </xf>
    <xf numFmtId="0" fontId="29" fillId="2" borderId="20" xfId="0" applyFont="1" applyFill="1" applyBorder="1" applyAlignment="1">
      <alignment vertical="center" wrapText="1"/>
    </xf>
    <xf numFmtId="0" fontId="29" fillId="2" borderId="22" xfId="0" applyFont="1" applyFill="1" applyBorder="1" applyAlignment="1">
      <alignment vertical="center" wrapText="1"/>
    </xf>
    <xf numFmtId="0" fontId="29" fillId="2" borderId="23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 shrinkToFit="1"/>
    </xf>
    <xf numFmtId="0" fontId="3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38" fillId="0" borderId="53" xfId="0" applyFont="1" applyFill="1" applyBorder="1" applyAlignment="1">
      <alignment horizontal="center" vertical="center" wrapText="1"/>
    </xf>
    <xf numFmtId="0" fontId="38" fillId="0" borderId="56" xfId="0" applyFont="1" applyFill="1" applyBorder="1" applyAlignment="1">
      <alignment horizontal="center" vertical="center" wrapText="1"/>
    </xf>
    <xf numFmtId="0" fontId="38" fillId="0" borderId="58" xfId="0" applyFont="1" applyFill="1" applyBorder="1" applyAlignment="1">
      <alignment horizontal="center" vertical="center" wrapText="1"/>
    </xf>
    <xf numFmtId="0" fontId="38" fillId="0" borderId="56" xfId="0" applyFont="1" applyBorder="1" applyAlignment="1">
      <alignment horizontal="center" vertical="center" wrapText="1"/>
    </xf>
    <xf numFmtId="0" fontId="38" fillId="0" borderId="58" xfId="0" applyFont="1" applyBorder="1" applyAlignment="1">
      <alignment horizontal="center" vertical="center" wrapText="1"/>
    </xf>
    <xf numFmtId="0" fontId="38" fillId="0" borderId="53" xfId="0" applyFont="1" applyBorder="1" applyAlignment="1">
      <alignment horizontal="center" vertical="center" wrapText="1"/>
    </xf>
    <xf numFmtId="0" fontId="38" fillId="0" borderId="34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25" fillId="0" borderId="62" xfId="0" applyFont="1" applyFill="1" applyBorder="1" applyAlignment="1">
      <alignment vertical="center"/>
    </xf>
    <xf numFmtId="0" fontId="38" fillId="0" borderId="20" xfId="0" applyFont="1" applyBorder="1" applyAlignment="1">
      <alignment horizontal="center" vertical="center" wrapText="1"/>
    </xf>
    <xf numFmtId="0" fontId="24" fillId="2" borderId="43" xfId="0" applyFont="1" applyFill="1" applyBorder="1" applyAlignment="1">
      <alignment vertical="center" shrinkToFi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49" xfId="0" applyFont="1" applyFill="1" applyBorder="1" applyAlignment="1">
      <alignment horizontal="center" vertical="center" wrapText="1"/>
    </xf>
    <xf numFmtId="0" fontId="38" fillId="4" borderId="21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horizontal="center" vertical="center"/>
    </xf>
    <xf numFmtId="0" fontId="38" fillId="4" borderId="22" xfId="0" applyFont="1" applyFill="1" applyBorder="1" applyAlignment="1">
      <alignment horizontal="center" vertical="center"/>
    </xf>
    <xf numFmtId="0" fontId="38" fillId="4" borderId="22" xfId="0" applyFont="1" applyFill="1" applyBorder="1" applyAlignment="1">
      <alignment horizontal="center" vertical="center" wrapText="1"/>
    </xf>
    <xf numFmtId="0" fontId="28" fillId="4" borderId="19" xfId="0" applyFont="1" applyFill="1" applyBorder="1" applyAlignment="1">
      <alignment horizontal="center" vertical="center"/>
    </xf>
    <xf numFmtId="0" fontId="38" fillId="4" borderId="21" xfId="0" applyFont="1" applyFill="1" applyBorder="1" applyAlignment="1">
      <alignment vertical="center"/>
    </xf>
    <xf numFmtId="0" fontId="38" fillId="4" borderId="19" xfId="0" applyFont="1" applyFill="1" applyBorder="1" applyAlignment="1">
      <alignment vertical="center"/>
    </xf>
    <xf numFmtId="0" fontId="38" fillId="4" borderId="26" xfId="0" applyFont="1" applyFill="1" applyBorder="1" applyAlignment="1">
      <alignment horizontal="center" vertical="center" wrapText="1"/>
    </xf>
    <xf numFmtId="0" fontId="38" fillId="4" borderId="24" xfId="0" applyFont="1" applyFill="1" applyBorder="1" applyAlignment="1">
      <alignment horizontal="center" vertical="center" wrapText="1"/>
    </xf>
    <xf numFmtId="0" fontId="38" fillId="4" borderId="24" xfId="0" applyFont="1" applyFill="1" applyBorder="1" applyAlignment="1">
      <alignment vertical="center"/>
    </xf>
    <xf numFmtId="0" fontId="38" fillId="4" borderId="27" xfId="0" applyFont="1" applyFill="1" applyBorder="1" applyAlignment="1">
      <alignment vertical="center"/>
    </xf>
    <xf numFmtId="0" fontId="38" fillId="4" borderId="27" xfId="0" applyFont="1" applyFill="1" applyBorder="1" applyAlignment="1">
      <alignment horizontal="center" vertical="center" wrapText="1"/>
    </xf>
    <xf numFmtId="0" fontId="38" fillId="4" borderId="23" xfId="0" applyFont="1" applyFill="1" applyBorder="1" applyAlignment="1">
      <alignment horizontal="center" vertical="center" wrapText="1"/>
    </xf>
    <xf numFmtId="0" fontId="24" fillId="2" borderId="41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4" borderId="62" xfId="0" applyFont="1" applyFill="1" applyBorder="1" applyAlignment="1">
      <alignment vertical="center" wrapText="1"/>
    </xf>
    <xf numFmtId="0" fontId="38" fillId="4" borderId="34" xfId="0" applyFont="1" applyFill="1" applyBorder="1" applyAlignment="1">
      <alignment horizontal="center" vertical="center" wrapText="1"/>
    </xf>
    <xf numFmtId="0" fontId="38" fillId="4" borderId="33" xfId="0" applyFont="1" applyFill="1" applyBorder="1" applyAlignment="1">
      <alignment horizontal="center" vertical="center" wrapText="1"/>
    </xf>
    <xf numFmtId="0" fontId="38" fillId="4" borderId="35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24" fillId="0" borderId="81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38" fillId="4" borderId="38" xfId="0" applyFont="1" applyFill="1" applyBorder="1" applyAlignment="1">
      <alignment horizontal="center" vertical="center" wrapText="1"/>
    </xf>
    <xf numFmtId="0" fontId="38" fillId="4" borderId="36" xfId="0" applyFont="1" applyFill="1" applyBorder="1" applyAlignment="1">
      <alignment horizontal="center" vertical="center" wrapText="1"/>
    </xf>
    <xf numFmtId="0" fontId="38" fillId="4" borderId="39" xfId="0" applyFont="1" applyFill="1" applyBorder="1" applyAlignment="1">
      <alignment horizontal="center" vertical="center" wrapText="1"/>
    </xf>
    <xf numFmtId="0" fontId="24" fillId="0" borderId="86" xfId="0" applyFont="1" applyFill="1" applyBorder="1" applyAlignment="1">
      <alignment horizontal="center" vertical="center" wrapText="1"/>
    </xf>
    <xf numFmtId="0" fontId="24" fillId="0" borderId="87" xfId="0" applyFont="1" applyFill="1" applyBorder="1" applyAlignment="1">
      <alignment horizontal="center" vertical="center" wrapText="1"/>
    </xf>
    <xf numFmtId="0" fontId="38" fillId="4" borderId="21" xfId="0" applyFont="1" applyFill="1" applyBorder="1" applyAlignment="1">
      <alignment horizontal="center" vertical="center"/>
    </xf>
    <xf numFmtId="0" fontId="38" fillId="4" borderId="22" xfId="0" applyFont="1" applyFill="1" applyBorder="1" applyAlignment="1">
      <alignment vertical="center"/>
    </xf>
    <xf numFmtId="0" fontId="24" fillId="0" borderId="88" xfId="0" applyFont="1" applyFill="1" applyBorder="1" applyAlignment="1">
      <alignment vertical="center" wrapText="1"/>
    </xf>
    <xf numFmtId="0" fontId="24" fillId="0" borderId="87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39" fillId="2" borderId="19" xfId="0" applyFont="1" applyFill="1" applyBorder="1" applyAlignment="1">
      <alignment vertical="center" wrapText="1"/>
    </xf>
    <xf numFmtId="0" fontId="39" fillId="2" borderId="19" xfId="0" applyFont="1" applyFill="1" applyBorder="1" applyAlignment="1">
      <alignment horizontal="center" vertical="center" wrapText="1"/>
    </xf>
    <xf numFmtId="0" fontId="24" fillId="2" borderId="78" xfId="0" applyFont="1" applyFill="1" applyBorder="1" applyAlignment="1">
      <alignment horizontal="center" vertical="center" wrapText="1"/>
    </xf>
    <xf numFmtId="0" fontId="24" fillId="2" borderId="77" xfId="0" applyFont="1" applyFill="1" applyBorder="1" applyAlignment="1">
      <alignment horizontal="center" vertical="center" wrapText="1"/>
    </xf>
    <xf numFmtId="0" fontId="16" fillId="2" borderId="104" xfId="7" applyFont="1" applyFill="1" applyBorder="1" applyAlignment="1">
      <alignment horizontal="center" vertical="center"/>
    </xf>
    <xf numFmtId="0" fontId="16" fillId="4" borderId="104" xfId="7" applyFont="1" applyFill="1" applyBorder="1" applyAlignment="1">
      <alignment horizontal="center" vertical="center"/>
    </xf>
    <xf numFmtId="0" fontId="16" fillId="0" borderId="104" xfId="7" applyFont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 wrapText="1"/>
    </xf>
    <xf numFmtId="0" fontId="15" fillId="5" borderId="104" xfId="7" applyFont="1" applyFill="1" applyBorder="1" applyAlignment="1">
      <alignment horizontal="center" vertical="center"/>
    </xf>
    <xf numFmtId="0" fontId="16" fillId="0" borderId="104" xfId="7" applyFont="1" applyFill="1" applyBorder="1" applyAlignment="1">
      <alignment horizontal="center" vertical="center"/>
    </xf>
    <xf numFmtId="0" fontId="16" fillId="0" borderId="107" xfId="7" applyFont="1" applyBorder="1" applyAlignment="1">
      <alignment horizontal="center" vertical="center" wrapText="1"/>
    </xf>
    <xf numFmtId="0" fontId="18" fillId="0" borderId="104" xfId="0" applyFont="1" applyFill="1" applyBorder="1" applyAlignment="1">
      <alignment horizontal="center" vertical="center"/>
    </xf>
    <xf numFmtId="0" fontId="18" fillId="0" borderId="104" xfId="0" applyFont="1" applyFill="1" applyBorder="1" applyAlignment="1">
      <alignment horizontal="center" vertical="center" wrapText="1"/>
    </xf>
    <xf numFmtId="0" fontId="16" fillId="5" borderId="10" xfId="7" applyFont="1" applyFill="1" applyBorder="1" applyAlignment="1">
      <alignment horizontal="center" vertical="center"/>
    </xf>
    <xf numFmtId="0" fontId="16" fillId="2" borderId="5" xfId="7" applyFont="1" applyFill="1" applyBorder="1" applyAlignment="1">
      <alignment horizontal="center" vertical="center"/>
    </xf>
    <xf numFmtId="0" fontId="17" fillId="4" borderId="5" xfId="7" applyFont="1" applyFill="1" applyBorder="1" applyAlignment="1">
      <alignment horizontal="center" vertical="center"/>
    </xf>
    <xf numFmtId="0" fontId="16" fillId="2" borderId="103" xfId="7" applyFont="1" applyFill="1" applyBorder="1" applyAlignment="1">
      <alignment horizontal="center" vertical="center"/>
    </xf>
    <xf numFmtId="0" fontId="17" fillId="0" borderId="104" xfId="7" applyFont="1" applyBorder="1" applyAlignment="1">
      <alignment horizontal="center" vertical="center"/>
    </xf>
    <xf numFmtId="0" fontId="16" fillId="2" borderId="102" xfId="7" applyFont="1" applyFill="1" applyBorder="1" applyAlignment="1">
      <alignment horizontal="center" vertical="center"/>
    </xf>
    <xf numFmtId="0" fontId="15" fillId="5" borderId="10" xfId="7" applyFont="1" applyFill="1" applyBorder="1" applyAlignment="1">
      <alignment horizontal="center" vertical="center"/>
    </xf>
    <xf numFmtId="0" fontId="17" fillId="2" borderId="5" xfId="7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32" fillId="0" borderId="56" xfId="0" applyFont="1" applyFill="1" applyBorder="1" applyAlignment="1">
      <alignment horizontal="center" vertical="center" wrapText="1"/>
    </xf>
    <xf numFmtId="0" fontId="32" fillId="0" borderId="58" xfId="0" applyFont="1" applyFill="1" applyBorder="1" applyAlignment="1">
      <alignment horizontal="center" vertical="center" wrapText="1"/>
    </xf>
    <xf numFmtId="0" fontId="32" fillId="0" borderId="60" xfId="0" applyFont="1" applyFill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59" xfId="0" applyFont="1" applyFill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51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4" borderId="26" xfId="0" applyFont="1" applyFill="1" applyBorder="1" applyAlignment="1">
      <alignment horizontal="center" vertical="center" wrapText="1"/>
    </xf>
    <xf numFmtId="0" fontId="32" fillId="4" borderId="24" xfId="0" applyFont="1" applyFill="1" applyBorder="1" applyAlignment="1">
      <alignment horizontal="center" vertical="center" wrapText="1"/>
    </xf>
    <xf numFmtId="0" fontId="32" fillId="4" borderId="24" xfId="0" applyFont="1" applyFill="1" applyBorder="1" applyAlignment="1">
      <alignment horizontal="center" vertical="center"/>
    </xf>
    <xf numFmtId="0" fontId="32" fillId="4" borderId="27" xfId="0" applyFont="1" applyFill="1" applyBorder="1" applyAlignment="1">
      <alignment horizontal="center" vertical="center"/>
    </xf>
    <xf numFmtId="0" fontId="32" fillId="4" borderId="28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vertical="center"/>
    </xf>
    <xf numFmtId="0" fontId="32" fillId="0" borderId="19" xfId="0" applyFont="1" applyFill="1" applyBorder="1" applyAlignment="1">
      <alignment vertical="center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4" borderId="24" xfId="0" applyFont="1" applyFill="1" applyBorder="1" applyAlignment="1">
      <alignment vertical="center"/>
    </xf>
    <xf numFmtId="0" fontId="32" fillId="4" borderId="27" xfId="0" applyFont="1" applyFill="1" applyBorder="1" applyAlignment="1">
      <alignment vertical="center"/>
    </xf>
    <xf numFmtId="0" fontId="32" fillId="0" borderId="26" xfId="0" applyFont="1" applyBorder="1" applyAlignment="1">
      <alignment horizontal="center" vertical="center" wrapText="1"/>
    </xf>
    <xf numFmtId="0" fontId="32" fillId="4" borderId="23" xfId="0" applyFont="1" applyFill="1" applyBorder="1" applyAlignment="1">
      <alignment horizontal="center" vertical="center" wrapText="1"/>
    </xf>
    <xf numFmtId="0" fontId="32" fillId="4" borderId="22" xfId="0" applyFont="1" applyFill="1" applyBorder="1" applyAlignment="1">
      <alignment horizontal="center" vertical="center" wrapText="1"/>
    </xf>
    <xf numFmtId="0" fontId="32" fillId="0" borderId="75" xfId="0" applyFont="1" applyFill="1" applyBorder="1" applyAlignment="1">
      <alignment horizontal="center" vertical="center" wrapText="1"/>
    </xf>
    <xf numFmtId="0" fontId="32" fillId="0" borderId="74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2" fillId="0" borderId="76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4" borderId="27" xfId="0" applyFont="1" applyFill="1" applyBorder="1" applyAlignment="1">
      <alignment horizontal="center" vertical="center" wrapText="1"/>
    </xf>
    <xf numFmtId="0" fontId="32" fillId="4" borderId="61" xfId="0" applyFont="1" applyFill="1" applyBorder="1" applyAlignment="1">
      <alignment horizontal="center" vertical="center" wrapText="1"/>
    </xf>
    <xf numFmtId="0" fontId="32" fillId="4" borderId="39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vertical="center"/>
    </xf>
    <xf numFmtId="0" fontId="32" fillId="4" borderId="21" xfId="0" applyFont="1" applyFill="1" applyBorder="1" applyAlignment="1">
      <alignment horizontal="center" vertical="center" wrapText="1"/>
    </xf>
    <xf numFmtId="0" fontId="32" fillId="4" borderId="29" xfId="0" applyFont="1" applyFill="1" applyBorder="1" applyAlignment="1">
      <alignment horizontal="center" vertical="center" wrapText="1"/>
    </xf>
    <xf numFmtId="0" fontId="32" fillId="4" borderId="74" xfId="0" applyFont="1" applyFill="1" applyBorder="1" applyAlignment="1">
      <alignment horizontal="center" vertical="center" wrapText="1"/>
    </xf>
    <xf numFmtId="0" fontId="32" fillId="4" borderId="75" xfId="0" applyFont="1" applyFill="1" applyBorder="1" applyAlignment="1">
      <alignment horizontal="center" vertical="center" wrapText="1"/>
    </xf>
    <xf numFmtId="0" fontId="16" fillId="0" borderId="110" xfId="7" applyFont="1" applyBorder="1" applyAlignment="1">
      <alignment horizontal="center" vertical="center" wrapText="1"/>
    </xf>
    <xf numFmtId="0" fontId="18" fillId="0" borderId="153" xfId="0" applyFont="1" applyFill="1" applyBorder="1" applyAlignment="1">
      <alignment horizontal="center" vertical="center"/>
    </xf>
    <xf numFmtId="0" fontId="16" fillId="2" borderId="104" xfId="7" applyFont="1" applyFill="1" applyBorder="1" applyAlignment="1">
      <alignment horizontal="center" vertical="center"/>
    </xf>
    <xf numFmtId="0" fontId="16" fillId="0" borderId="105" xfId="7" applyFont="1" applyBorder="1" applyAlignment="1">
      <alignment horizontal="center" vertical="center"/>
    </xf>
    <xf numFmtId="0" fontId="16" fillId="0" borderId="106" xfId="7" applyFont="1" applyBorder="1" applyAlignment="1">
      <alignment horizontal="center" vertical="center"/>
    </xf>
    <xf numFmtId="0" fontId="16" fillId="0" borderId="105" xfId="7" applyFont="1" applyBorder="1" applyAlignment="1">
      <alignment horizontal="center" vertical="center" wrapText="1"/>
    </xf>
    <xf numFmtId="0" fontId="18" fillId="0" borderId="104" xfId="0" applyFont="1" applyFill="1" applyBorder="1" applyAlignment="1">
      <alignment horizontal="center" vertical="center"/>
    </xf>
    <xf numFmtId="0" fontId="17" fillId="4" borderId="5" xfId="7" applyFont="1" applyFill="1" applyBorder="1" applyAlignment="1">
      <alignment horizontal="center" vertical="center"/>
    </xf>
    <xf numFmtId="0" fontId="16" fillId="2" borderId="103" xfId="7" applyFont="1" applyFill="1" applyBorder="1" applyAlignment="1">
      <alignment horizontal="center" vertical="center"/>
    </xf>
    <xf numFmtId="0" fontId="15" fillId="5" borderId="10" xfId="7" applyFont="1" applyFill="1" applyBorder="1" applyAlignment="1">
      <alignment horizontal="center" vertical="center"/>
    </xf>
    <xf numFmtId="0" fontId="17" fillId="2" borderId="5" xfId="7" applyFont="1" applyFill="1" applyBorder="1" applyAlignment="1">
      <alignment horizontal="center" vertical="center"/>
    </xf>
    <xf numFmtId="0" fontId="28" fillId="4" borderId="72" xfId="0" applyFont="1" applyFill="1" applyBorder="1" applyAlignment="1">
      <alignment horizontal="center" vertical="center" wrapText="1"/>
    </xf>
    <xf numFmtId="0" fontId="38" fillId="4" borderId="78" xfId="0" applyFont="1" applyFill="1" applyBorder="1" applyAlignment="1">
      <alignment horizontal="center" vertical="center" wrapText="1"/>
    </xf>
    <xf numFmtId="0" fontId="38" fillId="4" borderId="0" xfId="0" applyFont="1" applyFill="1" applyBorder="1" applyAlignment="1">
      <alignment horizontal="center" vertical="center" wrapText="1"/>
    </xf>
    <xf numFmtId="0" fontId="32" fillId="4" borderId="20" xfId="0" applyFont="1" applyFill="1" applyBorder="1" applyAlignment="1">
      <alignment horizontal="center" vertical="center" wrapText="1"/>
    </xf>
    <xf numFmtId="0" fontId="32" fillId="4" borderId="72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17" fillId="4" borderId="5" xfId="7" applyFont="1" applyFill="1" applyBorder="1" applyAlignment="1">
      <alignment horizontal="center" vertical="center" wrapText="1"/>
    </xf>
    <xf numFmtId="0" fontId="17" fillId="4" borderId="5" xfId="7" applyFont="1" applyFill="1" applyBorder="1" applyAlignment="1">
      <alignment horizontal="center" vertical="center"/>
    </xf>
    <xf numFmtId="0" fontId="17" fillId="0" borderId="5" xfId="7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7" fillId="2" borderId="5" xfId="7" applyFont="1" applyFill="1" applyBorder="1" applyAlignment="1">
      <alignment horizontal="center" vertical="center"/>
    </xf>
    <xf numFmtId="0" fontId="23" fillId="5" borderId="10" xfId="7" applyFont="1" applyFill="1" applyBorder="1" applyAlignment="1">
      <alignment horizontal="center" vertical="center"/>
    </xf>
    <xf numFmtId="0" fontId="17" fillId="0" borderId="8" xfId="7" applyFont="1" applyBorder="1" applyAlignment="1">
      <alignment horizontal="center" vertical="center"/>
    </xf>
    <xf numFmtId="0" fontId="17" fillId="0" borderId="5" xfId="7" applyFont="1" applyBorder="1" applyAlignment="1">
      <alignment horizontal="center" vertical="center" wrapText="1" shrinkToFit="1"/>
    </xf>
    <xf numFmtId="0" fontId="17" fillId="0" borderId="5" xfId="7" applyFont="1" applyBorder="1" applyAlignment="1">
      <alignment horizontal="center" vertical="center" shrinkToFit="1"/>
    </xf>
    <xf numFmtId="0" fontId="22" fillId="4" borderId="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17" fillId="0" borderId="5" xfId="7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100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41" fillId="0" borderId="68" xfId="0" applyFont="1" applyFill="1" applyBorder="1" applyAlignment="1">
      <alignment horizontal="center" vertical="center" wrapText="1"/>
    </xf>
    <xf numFmtId="0" fontId="41" fillId="0" borderId="67" xfId="0" applyFont="1" applyFill="1" applyBorder="1" applyAlignment="1">
      <alignment horizontal="center" vertical="center" wrapText="1"/>
    </xf>
    <xf numFmtId="0" fontId="32" fillId="0" borderId="68" xfId="0" applyFont="1" applyFill="1" applyBorder="1" applyAlignment="1">
      <alignment horizontal="center" vertical="center" wrapText="1"/>
    </xf>
    <xf numFmtId="0" fontId="32" fillId="0" borderId="67" xfId="0" applyFont="1" applyFill="1" applyBorder="1" applyAlignment="1">
      <alignment horizontal="center" vertical="center" wrapText="1"/>
    </xf>
    <xf numFmtId="0" fontId="32" fillId="4" borderId="67" xfId="0" applyFont="1" applyFill="1" applyBorder="1" applyAlignment="1">
      <alignment horizontal="center" vertical="center" wrapText="1"/>
    </xf>
    <xf numFmtId="0" fontId="29" fillId="2" borderId="45" xfId="0" applyFont="1" applyFill="1" applyBorder="1" applyAlignment="1">
      <alignment vertical="center" wrapText="1"/>
    </xf>
    <xf numFmtId="0" fontId="32" fillId="4" borderId="52" xfId="0" applyFont="1" applyFill="1" applyBorder="1" applyAlignment="1">
      <alignment horizontal="center" vertical="center" wrapText="1"/>
    </xf>
    <xf numFmtId="0" fontId="30" fillId="0" borderId="90" xfId="0" applyFont="1" applyFill="1" applyBorder="1" applyAlignment="1">
      <alignment vertical="center" wrapText="1"/>
    </xf>
    <xf numFmtId="0" fontId="41" fillId="0" borderId="82" xfId="0" applyFont="1" applyFill="1" applyBorder="1" applyAlignment="1">
      <alignment horizontal="center" vertical="center" wrapText="1"/>
    </xf>
    <xf numFmtId="0" fontId="41" fillId="0" borderId="83" xfId="0" applyFont="1" applyFill="1" applyBorder="1" applyAlignment="1">
      <alignment horizontal="center" vertical="center" wrapText="1"/>
    </xf>
    <xf numFmtId="0" fontId="32" fillId="4" borderId="83" xfId="0" applyFont="1" applyFill="1" applyBorder="1" applyAlignment="1">
      <alignment horizontal="center" vertical="center" wrapText="1"/>
    </xf>
    <xf numFmtId="0" fontId="35" fillId="4" borderId="89" xfId="0" applyFont="1" applyFill="1" applyBorder="1" applyAlignment="1">
      <alignment horizontal="center" vertical="center" wrapText="1"/>
    </xf>
    <xf numFmtId="0" fontId="32" fillId="4" borderId="84" xfId="0" applyFont="1" applyFill="1" applyBorder="1" applyAlignment="1">
      <alignment horizontal="center" vertical="center" wrapText="1"/>
    </xf>
    <xf numFmtId="0" fontId="42" fillId="0" borderId="0" xfId="0" applyFont="1"/>
    <xf numFmtId="0" fontId="43" fillId="2" borderId="155" xfId="0" applyFont="1" applyFill="1" applyBorder="1" applyAlignment="1">
      <alignment horizontal="center" vertical="center" wrapText="1"/>
    </xf>
    <xf numFmtId="0" fontId="43" fillId="2" borderId="81" xfId="0" applyFont="1" applyFill="1" applyBorder="1" applyAlignment="1">
      <alignment horizontal="center" vertical="center" wrapText="1"/>
    </xf>
    <xf numFmtId="0" fontId="43" fillId="2" borderId="64" xfId="0" applyFont="1" applyFill="1" applyBorder="1" applyAlignment="1">
      <alignment horizontal="center" vertical="center" wrapText="1"/>
    </xf>
    <xf numFmtId="0" fontId="9" fillId="2" borderId="155" xfId="0" applyFont="1" applyFill="1" applyBorder="1" applyAlignment="1">
      <alignment horizontal="center" vertical="center" wrapText="1"/>
    </xf>
    <xf numFmtId="0" fontId="9" fillId="2" borderId="81" xfId="0" applyFont="1" applyFill="1" applyBorder="1" applyAlignment="1">
      <alignment horizontal="center" vertical="center" wrapText="1"/>
    </xf>
    <xf numFmtId="0" fontId="9" fillId="2" borderId="81" xfId="0" applyFont="1" applyFill="1" applyBorder="1" applyAlignment="1">
      <alignment vertical="center" wrapText="1"/>
    </xf>
    <xf numFmtId="0" fontId="9" fillId="2" borderId="64" xfId="0" applyFont="1" applyFill="1" applyBorder="1" applyAlignment="1">
      <alignment horizontal="center" vertical="center" wrapText="1"/>
    </xf>
    <xf numFmtId="0" fontId="9" fillId="2" borderId="155" xfId="0" applyFont="1" applyFill="1" applyBorder="1" applyAlignment="1">
      <alignment vertical="center" wrapText="1"/>
    </xf>
    <xf numFmtId="0" fontId="9" fillId="2" borderId="81" xfId="0" applyFont="1" applyFill="1" applyBorder="1" applyAlignment="1">
      <alignment vertical="center" shrinkToFit="1"/>
    </xf>
    <xf numFmtId="0" fontId="13" fillId="2" borderId="81" xfId="0" applyFont="1" applyFill="1" applyBorder="1" applyAlignment="1">
      <alignment horizontal="center" vertical="center" wrapText="1"/>
    </xf>
    <xf numFmtId="0" fontId="13" fillId="2" borderId="81" xfId="0" applyFont="1" applyFill="1" applyBorder="1" applyAlignment="1">
      <alignment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 wrapText="1"/>
    </xf>
    <xf numFmtId="0" fontId="44" fillId="4" borderId="38" xfId="0" applyFont="1" applyFill="1" applyBorder="1" applyAlignment="1">
      <alignment horizontal="center" vertical="center" wrapText="1"/>
    </xf>
    <xf numFmtId="0" fontId="44" fillId="0" borderId="38" xfId="0" applyFont="1" applyFill="1" applyBorder="1" applyAlignment="1">
      <alignment horizontal="center" vertical="center" wrapText="1"/>
    </xf>
    <xf numFmtId="0" fontId="45" fillId="0" borderId="39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vertical="center" wrapText="1"/>
    </xf>
    <xf numFmtId="0" fontId="44" fillId="4" borderId="22" xfId="0" applyFont="1" applyFill="1" applyBorder="1" applyAlignment="1">
      <alignment horizontal="center" vertical="center" wrapText="1"/>
    </xf>
    <xf numFmtId="0" fontId="44" fillId="4" borderId="19" xfId="0" applyFont="1" applyFill="1" applyBorder="1" applyAlignment="1">
      <alignment horizontal="center" vertical="center" wrapText="1"/>
    </xf>
    <xf numFmtId="0" fontId="44" fillId="4" borderId="2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35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vertical="center" wrapText="1"/>
    </xf>
    <xf numFmtId="0" fontId="47" fillId="2" borderId="156" xfId="0" applyFont="1" applyFill="1" applyBorder="1" applyAlignment="1">
      <alignment horizontal="center" vertical="center" wrapText="1"/>
    </xf>
    <xf numFmtId="0" fontId="47" fillId="2" borderId="30" xfId="0" applyFont="1" applyFill="1" applyBorder="1" applyAlignment="1">
      <alignment horizontal="center" vertical="center" wrapText="1"/>
    </xf>
    <xf numFmtId="0" fontId="47" fillId="2" borderId="63" xfId="0" applyFont="1" applyFill="1" applyBorder="1" applyAlignment="1">
      <alignment horizontal="center" vertical="center" wrapText="1"/>
    </xf>
    <xf numFmtId="0" fontId="48" fillId="2" borderId="156" xfId="0" applyFont="1" applyFill="1" applyBorder="1" applyAlignment="1">
      <alignment horizontal="center" vertical="center" wrapText="1"/>
    </xf>
    <xf numFmtId="0" fontId="48" fillId="2" borderId="30" xfId="0" applyFont="1" applyFill="1" applyBorder="1" applyAlignment="1">
      <alignment horizontal="center" vertical="center" wrapText="1"/>
    </xf>
    <xf numFmtId="0" fontId="48" fillId="2" borderId="30" xfId="0" applyFont="1" applyFill="1" applyBorder="1" applyAlignment="1">
      <alignment vertical="center" shrinkToFit="1"/>
    </xf>
    <xf numFmtId="0" fontId="46" fillId="2" borderId="30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vertical="center" wrapText="1"/>
    </xf>
    <xf numFmtId="0" fontId="44" fillId="4" borderId="39" xfId="0" applyFont="1" applyFill="1" applyBorder="1" applyAlignment="1">
      <alignment horizontal="center" vertical="center" wrapText="1"/>
    </xf>
    <xf numFmtId="0" fontId="44" fillId="4" borderId="36" xfId="0" applyFont="1" applyFill="1" applyBorder="1" applyAlignment="1">
      <alignment horizontal="center" vertical="center" wrapText="1"/>
    </xf>
    <xf numFmtId="0" fontId="46" fillId="4" borderId="36" xfId="0" applyFont="1" applyFill="1" applyBorder="1" applyAlignment="1">
      <alignment horizontal="center" vertical="center" wrapText="1"/>
    </xf>
    <xf numFmtId="0" fontId="47" fillId="0" borderId="22" xfId="0" applyFont="1" applyBorder="1"/>
    <xf numFmtId="0" fontId="47" fillId="0" borderId="19" xfId="0" applyFont="1" applyBorder="1"/>
    <xf numFmtId="0" fontId="47" fillId="0" borderId="21" xfId="0" applyFont="1" applyBorder="1"/>
    <xf numFmtId="0" fontId="46" fillId="4" borderId="19" xfId="0" applyFont="1" applyFill="1" applyBorder="1" applyAlignment="1">
      <alignment horizontal="center" vertical="center" wrapText="1"/>
    </xf>
    <xf numFmtId="0" fontId="44" fillId="4" borderId="22" xfId="0" applyFont="1" applyFill="1" applyBorder="1" applyAlignment="1">
      <alignment horizontal="center" vertical="center"/>
    </xf>
    <xf numFmtId="0" fontId="44" fillId="4" borderId="19" xfId="0" applyFont="1" applyFill="1" applyBorder="1" applyAlignment="1">
      <alignment horizontal="center" vertical="center"/>
    </xf>
    <xf numFmtId="0" fontId="44" fillId="4" borderId="21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4" fillId="4" borderId="35" xfId="0" applyFont="1" applyFill="1" applyBorder="1" applyAlignment="1">
      <alignment horizontal="center" vertical="center" wrapText="1"/>
    </xf>
    <xf numFmtId="0" fontId="44" fillId="4" borderId="33" xfId="0" applyFont="1" applyFill="1" applyBorder="1" applyAlignment="1">
      <alignment horizontal="center" vertical="center" wrapText="1"/>
    </xf>
    <xf numFmtId="0" fontId="44" fillId="4" borderId="34" xfId="0" applyFont="1" applyFill="1" applyBorder="1" applyAlignment="1">
      <alignment horizontal="center" vertical="center" wrapText="1"/>
    </xf>
    <xf numFmtId="0" fontId="47" fillId="0" borderId="35" xfId="0" applyFont="1" applyBorder="1"/>
    <xf numFmtId="0" fontId="47" fillId="0" borderId="33" xfId="0" applyFont="1" applyBorder="1"/>
    <xf numFmtId="0" fontId="44" fillId="4" borderId="33" xfId="0" applyFont="1" applyFill="1" applyBorder="1" applyAlignment="1">
      <alignment horizontal="center" vertical="center"/>
    </xf>
    <xf numFmtId="0" fontId="44" fillId="4" borderId="34" xfId="0" applyFont="1" applyFill="1" applyBorder="1" applyAlignment="1">
      <alignment horizontal="center" vertical="center"/>
    </xf>
    <xf numFmtId="0" fontId="47" fillId="0" borderId="33" xfId="0" applyFont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9" fillId="2" borderId="99" xfId="0" applyFont="1" applyFill="1" applyBorder="1" applyAlignment="1">
      <alignment horizontal="center" vertical="center" wrapText="1"/>
    </xf>
    <xf numFmtId="0" fontId="47" fillId="0" borderId="123" xfId="0" applyFont="1" applyBorder="1" applyAlignment="1">
      <alignment horizontal="center" vertical="center" wrapText="1"/>
    </xf>
    <xf numFmtId="0" fontId="50" fillId="0" borderId="8" xfId="7" applyFont="1" applyBorder="1" applyAlignment="1">
      <alignment horizontal="center" vertical="center" wrapText="1" shrinkToFit="1"/>
    </xf>
    <xf numFmtId="0" fontId="46" fillId="0" borderId="29" xfId="0" applyFont="1" applyFill="1" applyBorder="1" applyAlignment="1">
      <alignment horizontal="center" vertical="center" wrapText="1"/>
    </xf>
    <xf numFmtId="0" fontId="46" fillId="4" borderId="80" xfId="0" applyFont="1" applyFill="1" applyBorder="1" applyAlignment="1">
      <alignment horizontal="center" vertical="center" wrapText="1"/>
    </xf>
    <xf numFmtId="0" fontId="51" fillId="0" borderId="121" xfId="0" applyFont="1" applyFill="1" applyBorder="1" applyAlignment="1">
      <alignment horizontal="center" vertical="center" wrapText="1"/>
    </xf>
    <xf numFmtId="0" fontId="50" fillId="0" borderId="157" xfId="7" applyFont="1" applyBorder="1" applyAlignment="1">
      <alignment horizontal="center" vertical="center" wrapText="1" shrinkToFit="1"/>
    </xf>
    <xf numFmtId="0" fontId="46" fillId="4" borderId="30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shrinkToFit="1"/>
    </xf>
    <xf numFmtId="0" fontId="29" fillId="2" borderId="13" xfId="0" applyFont="1" applyFill="1" applyBorder="1" applyAlignment="1">
      <alignment horizontal="center" vertical="center" shrinkToFi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vertical="center"/>
    </xf>
    <xf numFmtId="0" fontId="29" fillId="2" borderId="17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vertical="center"/>
    </xf>
    <xf numFmtId="0" fontId="29" fillId="2" borderId="8" xfId="0" applyFont="1" applyFill="1" applyBorder="1" applyAlignment="1">
      <alignment horizontal="center" vertical="center" wrapText="1"/>
    </xf>
    <xf numFmtId="0" fontId="29" fillId="2" borderId="31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 wrapText="1"/>
    </xf>
    <xf numFmtId="0" fontId="29" fillId="2" borderId="32" xfId="0" applyFont="1" applyFill="1" applyBorder="1" applyAlignment="1">
      <alignment horizontal="center" vertical="center" wrapText="1"/>
    </xf>
    <xf numFmtId="0" fontId="29" fillId="0" borderId="69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71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4" borderId="34" xfId="0" applyFont="1" applyFill="1" applyBorder="1" applyAlignment="1">
      <alignment horizontal="center" vertical="center" wrapText="1"/>
    </xf>
    <xf numFmtId="0" fontId="29" fillId="4" borderId="38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29" fillId="0" borderId="63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16" fillId="0" borderId="147" xfId="7" applyFont="1" applyBorder="1" applyAlignment="1">
      <alignment horizontal="center" vertical="center"/>
    </xf>
    <xf numFmtId="0" fontId="16" fillId="0" borderId="115" xfId="7" applyFont="1" applyBorder="1" applyAlignment="1">
      <alignment horizontal="center" vertical="center"/>
    </xf>
    <xf numFmtId="0" fontId="16" fillId="0" borderId="129" xfId="7" applyFont="1" applyBorder="1" applyAlignment="1">
      <alignment horizontal="center" vertical="center"/>
    </xf>
    <xf numFmtId="0" fontId="16" fillId="0" borderId="104" xfId="7" applyFont="1" applyBorder="1" applyAlignment="1">
      <alignment horizontal="center" vertical="center" wrapText="1" shrinkToFit="1"/>
    </xf>
    <xf numFmtId="0" fontId="16" fillId="0" borderId="104" xfId="7" applyFont="1" applyBorder="1" applyAlignment="1">
      <alignment horizontal="center" vertical="center"/>
    </xf>
    <xf numFmtId="0" fontId="16" fillId="2" borderId="104" xfId="7" applyFont="1" applyFill="1" applyBorder="1" applyAlignment="1">
      <alignment horizontal="center" vertical="center"/>
    </xf>
    <xf numFmtId="0" fontId="16" fillId="0" borderId="104" xfId="7" applyFont="1" applyBorder="1" applyAlignment="1">
      <alignment horizontal="center" vertical="center" wrapText="1"/>
    </xf>
    <xf numFmtId="0" fontId="15" fillId="5" borderId="104" xfId="7" applyFont="1" applyFill="1" applyBorder="1" applyAlignment="1">
      <alignment horizontal="center" vertical="center"/>
    </xf>
    <xf numFmtId="0" fontId="16" fillId="4" borderId="104" xfId="7" applyFont="1" applyFill="1" applyBorder="1" applyAlignment="1">
      <alignment horizontal="center" vertical="center"/>
    </xf>
    <xf numFmtId="0" fontId="16" fillId="0" borderId="129" xfId="7" applyFont="1" applyBorder="1" applyAlignment="1">
      <alignment horizontal="center" vertical="center" wrapText="1"/>
    </xf>
    <xf numFmtId="0" fontId="16" fillId="0" borderId="126" xfId="7" applyFont="1" applyBorder="1" applyAlignment="1">
      <alignment horizontal="center" vertical="center" wrapText="1"/>
    </xf>
    <xf numFmtId="0" fontId="16" fillId="0" borderId="115" xfId="7" applyFont="1" applyBorder="1" applyAlignment="1">
      <alignment horizontal="center" vertical="center" wrapText="1"/>
    </xf>
    <xf numFmtId="0" fontId="16" fillId="0" borderId="126" xfId="7" applyFont="1" applyBorder="1" applyAlignment="1">
      <alignment horizontal="center" vertical="center"/>
    </xf>
    <xf numFmtId="0" fontId="16" fillId="0" borderId="129" xfId="7" applyFont="1" applyFill="1" applyBorder="1" applyAlignment="1">
      <alignment horizontal="center" vertical="center"/>
    </xf>
    <xf numFmtId="0" fontId="16" fillId="0" borderId="115" xfId="7" applyFont="1" applyFill="1" applyBorder="1" applyAlignment="1">
      <alignment horizontal="center" vertical="center"/>
    </xf>
    <xf numFmtId="0" fontId="16" fillId="0" borderId="104" xfId="7" applyFont="1" applyFill="1" applyBorder="1" applyAlignment="1">
      <alignment horizontal="center" vertical="center"/>
    </xf>
    <xf numFmtId="0" fontId="16" fillId="0" borderId="6" xfId="6" applyFont="1" applyBorder="1" applyAlignment="1">
      <alignment horizontal="center" vertical="center" wrapText="1"/>
    </xf>
    <xf numFmtId="0" fontId="16" fillId="0" borderId="5" xfId="6" applyFont="1" applyBorder="1" applyAlignment="1">
      <alignment horizontal="center" vertical="center"/>
    </xf>
    <xf numFmtId="0" fontId="16" fillId="0" borderId="6" xfId="6" applyFont="1" applyBorder="1" applyAlignment="1">
      <alignment horizontal="center" vertical="center"/>
    </xf>
    <xf numFmtId="0" fontId="16" fillId="0" borderId="8" xfId="6" applyFont="1" applyBorder="1" applyAlignment="1">
      <alignment horizontal="center" vertical="center"/>
    </xf>
    <xf numFmtId="0" fontId="16" fillId="0" borderId="100" xfId="6" applyFont="1" applyBorder="1" applyAlignment="1">
      <alignment horizontal="center" vertical="center"/>
    </xf>
    <xf numFmtId="0" fontId="16" fillId="0" borderId="7" xfId="6" applyFont="1" applyBorder="1" applyAlignment="1">
      <alignment horizontal="center" vertical="center"/>
    </xf>
    <xf numFmtId="0" fontId="15" fillId="5" borderId="143" xfId="7" applyFont="1" applyFill="1" applyBorder="1" applyAlignment="1">
      <alignment horizontal="center" vertical="center"/>
    </xf>
    <xf numFmtId="0" fontId="15" fillId="5" borderId="144" xfId="7" applyFont="1" applyFill="1" applyBorder="1" applyAlignment="1">
      <alignment horizontal="center" vertical="center"/>
    </xf>
    <xf numFmtId="0" fontId="16" fillId="0" borderId="47" xfId="7" applyFont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 wrapText="1"/>
    </xf>
    <xf numFmtId="0" fontId="16" fillId="0" borderId="148" xfId="7" applyFont="1" applyFill="1" applyBorder="1" applyAlignment="1">
      <alignment horizontal="center" vertical="center" wrapText="1"/>
    </xf>
    <xf numFmtId="0" fontId="16" fillId="0" borderId="149" xfId="7" applyFont="1" applyFill="1" applyBorder="1" applyAlignment="1">
      <alignment horizontal="center" vertical="center"/>
    </xf>
    <xf numFmtId="0" fontId="16" fillId="0" borderId="122" xfId="7" applyFont="1" applyFill="1" applyBorder="1" applyAlignment="1">
      <alignment horizontal="center" vertical="center"/>
    </xf>
    <xf numFmtId="0" fontId="18" fillId="0" borderId="148" xfId="0" applyFont="1" applyFill="1" applyBorder="1" applyAlignment="1">
      <alignment horizontal="center" vertical="center" wrapText="1"/>
    </xf>
    <xf numFmtId="0" fontId="18" fillId="0" borderId="149" xfId="0" applyFont="1" applyFill="1" applyBorder="1" applyAlignment="1">
      <alignment horizontal="center" vertical="center"/>
    </xf>
    <xf numFmtId="0" fontId="18" fillId="0" borderId="122" xfId="0" applyFont="1" applyFill="1" applyBorder="1" applyAlignment="1">
      <alignment horizontal="center" vertical="center"/>
    </xf>
    <xf numFmtId="0" fontId="15" fillId="5" borderId="6" xfId="6" applyFont="1" applyFill="1" applyBorder="1" applyAlignment="1">
      <alignment horizontal="center" vertical="center" wrapText="1"/>
    </xf>
    <xf numFmtId="0" fontId="15" fillId="5" borderId="5" xfId="6" applyFont="1" applyFill="1" applyBorder="1" applyAlignment="1">
      <alignment horizontal="center" vertical="center"/>
    </xf>
    <xf numFmtId="0" fontId="15" fillId="5" borderId="99" xfId="6" applyFont="1" applyFill="1" applyBorder="1" applyAlignment="1">
      <alignment horizontal="center" vertical="center"/>
    </xf>
    <xf numFmtId="0" fontId="15" fillId="5" borderId="10" xfId="6" applyFont="1" applyFill="1" applyBorder="1" applyAlignment="1">
      <alignment horizontal="center" vertical="center"/>
    </xf>
    <xf numFmtId="0" fontId="15" fillId="5" borderId="8" xfId="6" applyFont="1" applyFill="1" applyBorder="1" applyAlignment="1">
      <alignment horizontal="center" vertical="center"/>
    </xf>
    <xf numFmtId="0" fontId="15" fillId="5" borderId="100" xfId="6" applyFont="1" applyFill="1" applyBorder="1" applyAlignment="1">
      <alignment horizontal="center" vertical="center"/>
    </xf>
    <xf numFmtId="0" fontId="15" fillId="5" borderId="7" xfId="6" applyFont="1" applyFill="1" applyBorder="1" applyAlignment="1">
      <alignment horizontal="center" vertical="center"/>
    </xf>
    <xf numFmtId="0" fontId="15" fillId="5" borderId="5" xfId="6" applyFont="1" applyFill="1" applyBorder="1" applyAlignment="1">
      <alignment horizontal="center" vertical="center" wrapText="1"/>
    </xf>
    <xf numFmtId="0" fontId="15" fillId="5" borderId="98" xfId="6" applyFont="1" applyFill="1" applyBorder="1" applyAlignment="1">
      <alignment horizontal="center" vertical="center"/>
    </xf>
    <xf numFmtId="0" fontId="15" fillId="5" borderId="97" xfId="6" applyFont="1" applyFill="1" applyBorder="1" applyAlignment="1">
      <alignment horizontal="center" vertical="center"/>
    </xf>
    <xf numFmtId="0" fontId="15" fillId="5" borderId="96" xfId="6" applyFont="1" applyFill="1" applyBorder="1" applyAlignment="1">
      <alignment horizontal="center" vertical="center"/>
    </xf>
    <xf numFmtId="0" fontId="16" fillId="0" borderId="48" xfId="6" applyFont="1" applyBorder="1" applyAlignment="1">
      <alignment horizontal="center" vertical="center"/>
    </xf>
    <xf numFmtId="0" fontId="16" fillId="0" borderId="120" xfId="6" applyFont="1" applyBorder="1" applyAlignment="1">
      <alignment horizontal="center" vertical="center"/>
    </xf>
    <xf numFmtId="0" fontId="16" fillId="0" borderId="105" xfId="6" applyFont="1" applyBorder="1" applyAlignment="1">
      <alignment horizontal="center" vertical="center"/>
    </xf>
    <xf numFmtId="0" fontId="15" fillId="5" borderId="138" xfId="7" applyFont="1" applyFill="1" applyBorder="1" applyAlignment="1">
      <alignment horizontal="center" vertical="center"/>
    </xf>
    <xf numFmtId="0" fontId="15" fillId="5" borderId="139" xfId="7" applyFont="1" applyFill="1" applyBorder="1" applyAlignment="1">
      <alignment horizontal="center" vertical="center"/>
    </xf>
    <xf numFmtId="0" fontId="15" fillId="5" borderId="140" xfId="7" applyFont="1" applyFill="1" applyBorder="1" applyAlignment="1">
      <alignment horizontal="center" vertical="center"/>
    </xf>
    <xf numFmtId="0" fontId="16" fillId="4" borderId="104" xfId="7" applyFont="1" applyFill="1" applyBorder="1" applyAlignment="1">
      <alignment horizontal="center" vertical="center" wrapText="1"/>
    </xf>
    <xf numFmtId="0" fontId="16" fillId="0" borderId="106" xfId="7" applyFont="1" applyBorder="1" applyAlignment="1">
      <alignment horizontal="center" vertical="center" wrapText="1"/>
    </xf>
    <xf numFmtId="0" fontId="16" fillId="0" borderId="105" xfId="7" applyFont="1" applyBorder="1" applyAlignment="1">
      <alignment horizontal="center" vertical="center" wrapText="1"/>
    </xf>
    <xf numFmtId="0" fontId="16" fillId="0" borderId="104" xfId="7" applyFont="1" applyBorder="1" applyAlignment="1">
      <alignment horizontal="center" vertical="center" shrinkToFit="1"/>
    </xf>
    <xf numFmtId="0" fontId="16" fillId="0" borderId="148" xfId="7" applyFont="1" applyBorder="1" applyAlignment="1">
      <alignment horizontal="center" vertical="center" wrapText="1"/>
    </xf>
    <xf numFmtId="0" fontId="16" fillId="0" borderId="149" xfId="7" applyFont="1" applyBorder="1" applyAlignment="1">
      <alignment horizontal="center" vertical="center" wrapText="1"/>
    </xf>
    <xf numFmtId="0" fontId="16" fillId="0" borderId="122" xfId="7" applyFont="1" applyBorder="1" applyAlignment="1">
      <alignment horizontal="center" vertical="center" wrapText="1"/>
    </xf>
    <xf numFmtId="0" fontId="16" fillId="0" borderId="105" xfId="7" applyFont="1" applyBorder="1" applyAlignment="1">
      <alignment horizontal="center" vertical="center"/>
    </xf>
    <xf numFmtId="0" fontId="16" fillId="0" borderId="107" xfId="7" applyFont="1" applyBorder="1" applyAlignment="1">
      <alignment horizontal="center" vertical="center"/>
    </xf>
    <xf numFmtId="0" fontId="16" fillId="4" borderId="148" xfId="7" applyFont="1" applyFill="1" applyBorder="1" applyAlignment="1">
      <alignment horizontal="center" vertical="center" wrapText="1"/>
    </xf>
    <xf numFmtId="0" fontId="16" fillId="4" borderId="149" xfId="7" applyFont="1" applyFill="1" applyBorder="1" applyAlignment="1">
      <alignment horizontal="center" vertical="center"/>
    </xf>
    <xf numFmtId="0" fontId="16" fillId="4" borderId="122" xfId="7" applyFont="1" applyFill="1" applyBorder="1" applyAlignment="1">
      <alignment horizontal="center" vertical="center"/>
    </xf>
    <xf numFmtId="0" fontId="16" fillId="0" borderId="107" xfId="7" applyFont="1" applyBorder="1" applyAlignment="1">
      <alignment horizontal="center" vertical="center" wrapText="1"/>
    </xf>
    <xf numFmtId="0" fontId="16" fillId="0" borderId="106" xfId="7" applyFont="1" applyBorder="1" applyAlignment="1">
      <alignment horizontal="center" vertical="center"/>
    </xf>
    <xf numFmtId="0" fontId="16" fillId="0" borderId="91" xfId="7" applyFont="1" applyBorder="1" applyAlignment="1">
      <alignment horizontal="center" vertical="center" wrapText="1"/>
    </xf>
    <xf numFmtId="0" fontId="21" fillId="0" borderId="104" xfId="0" applyFont="1" applyFill="1" applyBorder="1" applyAlignment="1">
      <alignment horizontal="center" vertical="center" wrapText="1"/>
    </xf>
    <xf numFmtId="0" fontId="21" fillId="0" borderId="104" xfId="0" applyFont="1" applyFill="1" applyBorder="1" applyAlignment="1">
      <alignment horizontal="center" vertical="center"/>
    </xf>
    <xf numFmtId="0" fontId="16" fillId="0" borderId="101" xfId="7" applyFont="1" applyBorder="1" applyAlignment="1">
      <alignment horizontal="center" vertical="center" wrapText="1"/>
    </xf>
    <xf numFmtId="0" fontId="16" fillId="0" borderId="101" xfId="7" applyFont="1" applyBorder="1" applyAlignment="1">
      <alignment horizontal="center" vertical="center"/>
    </xf>
    <xf numFmtId="0" fontId="18" fillId="0" borderId="104" xfId="0" applyFont="1" applyFill="1" applyBorder="1" applyAlignment="1">
      <alignment horizontal="center" vertical="center"/>
    </xf>
    <xf numFmtId="0" fontId="12" fillId="0" borderId="104" xfId="7" applyFont="1" applyBorder="1" applyAlignment="1">
      <alignment horizontal="center" vertical="center" wrapText="1"/>
    </xf>
    <xf numFmtId="0" fontId="12" fillId="0" borderId="104" xfId="7" applyFont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104" xfId="7" applyFont="1" applyFill="1" applyBorder="1" applyAlignment="1">
      <alignment horizontal="center" vertical="center" wrapText="1" shrinkToFit="1"/>
    </xf>
    <xf numFmtId="0" fontId="12" fillId="0" borderId="104" xfId="7" applyFont="1" applyFill="1" applyBorder="1" applyAlignment="1">
      <alignment horizontal="center" vertical="center" shrinkToFit="1"/>
    </xf>
    <xf numFmtId="0" fontId="18" fillId="0" borderId="114" xfId="0" applyFont="1" applyFill="1" applyBorder="1" applyAlignment="1">
      <alignment horizontal="center" vertical="center" wrapText="1"/>
    </xf>
    <xf numFmtId="0" fontId="18" fillId="0" borderId="113" xfId="0" applyFont="1" applyFill="1" applyBorder="1" applyAlignment="1">
      <alignment horizontal="center" vertical="center"/>
    </xf>
    <xf numFmtId="0" fontId="18" fillId="0" borderId="112" xfId="0" applyFont="1" applyFill="1" applyBorder="1" applyAlignment="1">
      <alignment horizontal="center" vertical="center"/>
    </xf>
    <xf numFmtId="0" fontId="16" fillId="0" borderId="111" xfId="7" applyFont="1" applyBorder="1" applyAlignment="1">
      <alignment horizontal="center" vertical="center" wrapText="1"/>
    </xf>
    <xf numFmtId="0" fontId="16" fillId="0" borderId="110" xfId="7" applyFont="1" applyBorder="1" applyAlignment="1">
      <alignment horizontal="center" vertical="center"/>
    </xf>
    <xf numFmtId="0" fontId="18" fillId="0" borderId="104" xfId="0" applyFont="1" applyFill="1" applyBorder="1" applyAlignment="1">
      <alignment horizontal="center" vertical="center" wrapText="1"/>
    </xf>
    <xf numFmtId="0" fontId="16" fillId="0" borderId="150" xfId="7" applyFont="1" applyBorder="1" applyAlignment="1">
      <alignment horizontal="center" vertical="center"/>
    </xf>
    <xf numFmtId="0" fontId="16" fillId="0" borderId="151" xfId="7" applyFont="1" applyBorder="1" applyAlignment="1">
      <alignment horizontal="center" vertical="center"/>
    </xf>
    <xf numFmtId="0" fontId="16" fillId="0" borderId="109" xfId="7" applyFont="1" applyBorder="1" applyAlignment="1">
      <alignment horizontal="center" vertical="center" wrapText="1"/>
    </xf>
    <xf numFmtId="0" fontId="16" fillId="0" borderId="108" xfId="7" applyFont="1" applyBorder="1" applyAlignment="1">
      <alignment horizontal="center" vertical="center"/>
    </xf>
    <xf numFmtId="0" fontId="16" fillId="0" borderId="149" xfId="7" applyFont="1" applyBorder="1" applyAlignment="1">
      <alignment horizontal="center" vertical="center"/>
    </xf>
    <xf numFmtId="0" fontId="16" fillId="0" borderId="122" xfId="7" applyFont="1" applyBorder="1" applyAlignment="1">
      <alignment horizontal="center" vertical="center"/>
    </xf>
    <xf numFmtId="0" fontId="16" fillId="0" borderId="91" xfId="7" applyFont="1" applyBorder="1" applyAlignment="1">
      <alignment horizontal="center" vertical="center"/>
    </xf>
    <xf numFmtId="0" fontId="16" fillId="0" borderId="48" xfId="7" applyFont="1" applyBorder="1" applyAlignment="1">
      <alignment horizontal="center" vertical="center"/>
    </xf>
    <xf numFmtId="0" fontId="16" fillId="0" borderId="42" xfId="7" applyFont="1" applyBorder="1" applyAlignment="1">
      <alignment horizontal="center" vertical="center"/>
    </xf>
    <xf numFmtId="0" fontId="12" fillId="0" borderId="114" xfId="0" applyFont="1" applyFill="1" applyBorder="1" applyAlignment="1">
      <alignment horizontal="center" vertical="center" wrapText="1"/>
    </xf>
    <xf numFmtId="0" fontId="12" fillId="0" borderId="113" xfId="0" applyFont="1" applyFill="1" applyBorder="1" applyAlignment="1">
      <alignment horizontal="center" vertical="center" wrapText="1"/>
    </xf>
    <xf numFmtId="0" fontId="12" fillId="0" borderId="112" xfId="0" applyFont="1" applyFill="1" applyBorder="1" applyAlignment="1">
      <alignment horizontal="center" vertical="center" wrapText="1"/>
    </xf>
    <xf numFmtId="0" fontId="15" fillId="0" borderId="43" xfId="8" applyFont="1" applyFill="1" applyBorder="1" applyAlignment="1">
      <alignment horizontal="left" vertical="center"/>
    </xf>
    <xf numFmtId="0" fontId="16" fillId="5" borderId="2" xfId="7" applyFont="1" applyFill="1" applyBorder="1" applyAlignment="1">
      <alignment horizontal="center" vertical="center"/>
    </xf>
    <xf numFmtId="0" fontId="16" fillId="5" borderId="6" xfId="7" applyFont="1" applyFill="1" applyBorder="1" applyAlignment="1">
      <alignment horizontal="center" vertical="center"/>
    </xf>
    <xf numFmtId="0" fontId="16" fillId="5" borderId="99" xfId="7" applyFont="1" applyFill="1" applyBorder="1" applyAlignment="1">
      <alignment horizontal="center" vertical="center"/>
    </xf>
    <xf numFmtId="0" fontId="16" fillId="5" borderId="1" xfId="7" applyFont="1" applyFill="1" applyBorder="1" applyAlignment="1">
      <alignment horizontal="center" vertical="center"/>
    </xf>
    <xf numFmtId="0" fontId="16" fillId="5" borderId="5" xfId="7" applyFont="1" applyFill="1" applyBorder="1" applyAlignment="1">
      <alignment horizontal="center" vertical="center"/>
    </xf>
    <xf numFmtId="0" fontId="16" fillId="5" borderId="10" xfId="7" applyFont="1" applyFill="1" applyBorder="1" applyAlignment="1">
      <alignment horizontal="center" vertical="center"/>
    </xf>
    <xf numFmtId="0" fontId="16" fillId="5" borderId="1" xfId="7" applyFont="1" applyFill="1" applyBorder="1" applyAlignment="1">
      <alignment horizontal="center" vertical="center" wrapText="1"/>
    </xf>
    <xf numFmtId="0" fontId="16" fillId="5" borderId="5" xfId="7" applyFont="1" applyFill="1" applyBorder="1" applyAlignment="1">
      <alignment horizontal="center" vertical="center" wrapText="1"/>
    </xf>
    <xf numFmtId="0" fontId="16" fillId="5" borderId="10" xfId="7" applyFont="1" applyFill="1" applyBorder="1" applyAlignment="1">
      <alignment horizontal="center" vertical="center" wrapText="1"/>
    </xf>
    <xf numFmtId="0" fontId="16" fillId="5" borderId="4" xfId="7" applyFont="1" applyFill="1" applyBorder="1" applyAlignment="1">
      <alignment horizontal="center" vertical="center"/>
    </xf>
    <xf numFmtId="0" fontId="16" fillId="5" borderId="9" xfId="7" applyFont="1" applyFill="1" applyBorder="1" applyAlignment="1">
      <alignment horizontal="center" vertical="center"/>
    </xf>
    <xf numFmtId="0" fontId="16" fillId="5" borderId="11" xfId="7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center" vertical="center" wrapText="1"/>
    </xf>
    <xf numFmtId="0" fontId="24" fillId="0" borderId="65" xfId="0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 wrapText="1"/>
    </xf>
    <xf numFmtId="0" fontId="24" fillId="0" borderId="64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2" borderId="79" xfId="0" applyFont="1" applyFill="1" applyBorder="1" applyAlignment="1">
      <alignment horizontal="center" vertical="center" wrapText="1"/>
    </xf>
    <xf numFmtId="0" fontId="24" fillId="2" borderId="64" xfId="0" applyFont="1" applyFill="1" applyBorder="1" applyAlignment="1">
      <alignment horizontal="center" vertical="center" wrapText="1"/>
    </xf>
    <xf numFmtId="0" fontId="24" fillId="0" borderId="85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vertical="center"/>
    </xf>
    <xf numFmtId="0" fontId="24" fillId="2" borderId="17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vertical="center"/>
    </xf>
    <xf numFmtId="0" fontId="24" fillId="2" borderId="8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shrinkToFit="1"/>
    </xf>
    <xf numFmtId="0" fontId="24" fillId="2" borderId="13" xfId="0" applyFont="1" applyFill="1" applyBorder="1" applyAlignment="1">
      <alignment horizontal="center" vertical="center" shrinkToFit="1"/>
    </xf>
    <xf numFmtId="0" fontId="36" fillId="0" borderId="43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 wrapText="1"/>
    </xf>
    <xf numFmtId="0" fontId="15" fillId="5" borderId="54" xfId="7" applyFont="1" applyFill="1" applyBorder="1" applyAlignment="1">
      <alignment horizontal="center" vertical="center"/>
    </xf>
    <xf numFmtId="0" fontId="16" fillId="0" borderId="50" xfId="6" applyFont="1" applyBorder="1" applyAlignment="1">
      <alignment horizontal="center" vertical="center"/>
    </xf>
    <xf numFmtId="0" fontId="16" fillId="0" borderId="117" xfId="6" applyFont="1" applyBorder="1" applyAlignment="1">
      <alignment horizontal="center" vertical="center"/>
    </xf>
    <xf numFmtId="0" fontId="16" fillId="0" borderId="116" xfId="6" applyFont="1" applyBorder="1" applyAlignment="1">
      <alignment horizontal="center" vertical="center"/>
    </xf>
    <xf numFmtId="0" fontId="16" fillId="4" borderId="5" xfId="7" applyFont="1" applyFill="1" applyBorder="1" applyAlignment="1">
      <alignment horizontal="center" vertical="center"/>
    </xf>
    <xf numFmtId="0" fontId="17" fillId="4" borderId="5" xfId="7" applyFont="1" applyFill="1" applyBorder="1" applyAlignment="1">
      <alignment horizontal="center" vertical="center" wrapText="1"/>
    </xf>
    <xf numFmtId="0" fontId="17" fillId="4" borderId="5" xfId="7" applyFont="1" applyFill="1" applyBorder="1" applyAlignment="1">
      <alignment horizontal="center" vertical="center"/>
    </xf>
    <xf numFmtId="0" fontId="16" fillId="2" borderId="5" xfId="7" applyFont="1" applyFill="1" applyBorder="1" applyAlignment="1">
      <alignment horizontal="center" vertical="center"/>
    </xf>
    <xf numFmtId="0" fontId="15" fillId="5" borderId="46" xfId="7" applyFont="1" applyFill="1" applyBorder="1" applyAlignment="1">
      <alignment horizontal="center" vertical="center"/>
    </xf>
    <xf numFmtId="0" fontId="15" fillId="5" borderId="45" xfId="7" applyFont="1" applyFill="1" applyBorder="1" applyAlignment="1">
      <alignment horizontal="center" vertical="center"/>
    </xf>
    <xf numFmtId="0" fontId="15" fillId="5" borderId="40" xfId="7" applyFont="1" applyFill="1" applyBorder="1" applyAlignment="1">
      <alignment horizontal="center" vertical="center"/>
    </xf>
    <xf numFmtId="0" fontId="16" fillId="0" borderId="5" xfId="7" applyFont="1" applyBorder="1" applyAlignment="1">
      <alignment horizontal="center" vertical="center"/>
    </xf>
    <xf numFmtId="0" fontId="16" fillId="0" borderId="118" xfId="7" applyFont="1" applyBorder="1" applyAlignment="1">
      <alignment horizontal="center" vertical="center"/>
    </xf>
    <xf numFmtId="0" fontId="16" fillId="0" borderId="14" xfId="7" applyFont="1" applyBorder="1" applyAlignment="1">
      <alignment horizontal="center" vertical="center" wrapText="1"/>
    </xf>
    <xf numFmtId="0" fontId="16" fillId="0" borderId="13" xfId="7" applyFont="1" applyBorder="1" applyAlignment="1">
      <alignment horizontal="center" vertical="center" wrapText="1"/>
    </xf>
    <xf numFmtId="0" fontId="16" fillId="0" borderId="102" xfId="7" applyFont="1" applyBorder="1" applyAlignment="1">
      <alignment horizontal="center" vertical="center" wrapText="1"/>
    </xf>
    <xf numFmtId="0" fontId="16" fillId="4" borderId="14" xfId="7" applyFont="1" applyFill="1" applyBorder="1" applyAlignment="1">
      <alignment horizontal="center" vertical="center"/>
    </xf>
    <xf numFmtId="0" fontId="16" fillId="4" borderId="102" xfId="7" applyFont="1" applyFill="1" applyBorder="1" applyAlignment="1">
      <alignment horizontal="center" vertical="center"/>
    </xf>
    <xf numFmtId="0" fontId="17" fillId="4" borderId="8" xfId="7" applyFont="1" applyFill="1" applyBorder="1" applyAlignment="1">
      <alignment horizontal="center" vertical="center"/>
    </xf>
    <xf numFmtId="0" fontId="17" fillId="4" borderId="100" xfId="7" applyFont="1" applyFill="1" applyBorder="1" applyAlignment="1">
      <alignment horizontal="center" vertical="center"/>
    </xf>
    <xf numFmtId="0" fontId="17" fillId="4" borderId="7" xfId="7" applyFont="1" applyFill="1" applyBorder="1" applyAlignment="1">
      <alignment horizontal="center" vertical="center"/>
    </xf>
    <xf numFmtId="0" fontId="18" fillId="0" borderId="149" xfId="0" applyFont="1" applyFill="1" applyBorder="1" applyAlignment="1">
      <alignment horizontal="center" vertical="center" wrapText="1"/>
    </xf>
    <xf numFmtId="0" fontId="18" fillId="0" borderId="122" xfId="0" applyFont="1" applyFill="1" applyBorder="1" applyAlignment="1">
      <alignment horizontal="center" vertical="center" wrapText="1"/>
    </xf>
    <xf numFmtId="0" fontId="16" fillId="4" borderId="126" xfId="7" applyFont="1" applyFill="1" applyBorder="1" applyAlignment="1">
      <alignment horizontal="center" vertical="center" wrapText="1"/>
    </xf>
    <xf numFmtId="0" fontId="16" fillId="4" borderId="115" xfId="7" applyFont="1" applyFill="1" applyBorder="1" applyAlignment="1">
      <alignment horizontal="center" vertical="center" wrapText="1"/>
    </xf>
    <xf numFmtId="0" fontId="16" fillId="4" borderId="129" xfId="7" applyFont="1" applyFill="1" applyBorder="1" applyAlignment="1">
      <alignment horizontal="center" vertical="center"/>
    </xf>
    <xf numFmtId="0" fontId="16" fillId="4" borderId="126" xfId="7" applyFont="1" applyFill="1" applyBorder="1" applyAlignment="1">
      <alignment horizontal="center" vertical="center"/>
    </xf>
    <xf numFmtId="0" fontId="16" fillId="4" borderId="115" xfId="7" applyFont="1" applyFill="1" applyBorder="1" applyAlignment="1">
      <alignment horizontal="center" vertical="center"/>
    </xf>
    <xf numFmtId="0" fontId="16" fillId="0" borderId="139" xfId="7" applyFont="1" applyBorder="1" applyAlignment="1">
      <alignment horizontal="center" vertical="center"/>
    </xf>
    <xf numFmtId="0" fontId="16" fillId="0" borderId="0" xfId="7" applyFont="1" applyBorder="1" applyAlignment="1">
      <alignment horizontal="center" vertical="center"/>
    </xf>
    <xf numFmtId="0" fontId="16" fillId="0" borderId="113" xfId="7" applyFont="1" applyBorder="1" applyAlignment="1">
      <alignment horizontal="center" vertical="center"/>
    </xf>
    <xf numFmtId="0" fontId="40" fillId="4" borderId="154" xfId="0" applyFont="1" applyFill="1" applyBorder="1" applyAlignment="1">
      <alignment horizontal="center" vertical="center" wrapText="1"/>
    </xf>
    <xf numFmtId="0" fontId="40" fillId="4" borderId="0" xfId="0" applyFont="1" applyFill="1" applyBorder="1" applyAlignment="1">
      <alignment horizontal="center" vertical="center" wrapText="1"/>
    </xf>
    <xf numFmtId="0" fontId="40" fillId="4" borderId="152" xfId="0" applyFont="1" applyFill="1" applyBorder="1" applyAlignment="1">
      <alignment horizontal="center" vertical="center" wrapText="1"/>
    </xf>
    <xf numFmtId="0" fontId="16" fillId="0" borderId="9" xfId="7" applyFont="1" applyBorder="1" applyAlignment="1">
      <alignment horizontal="center" vertical="center" wrapText="1"/>
    </xf>
    <xf numFmtId="0" fontId="16" fillId="0" borderId="9" xfId="7" applyFont="1" applyBorder="1" applyAlignment="1">
      <alignment horizontal="center" vertical="center"/>
    </xf>
    <xf numFmtId="0" fontId="16" fillId="0" borderId="5" xfId="7" applyFont="1" applyBorder="1" applyAlignment="1">
      <alignment horizontal="center" vertical="center" wrapText="1" shrinkToFit="1"/>
    </xf>
    <xf numFmtId="0" fontId="16" fillId="0" borderId="5" xfId="7" applyFont="1" applyBorder="1" applyAlignment="1">
      <alignment horizontal="center" vertical="center" shrinkToFit="1"/>
    </xf>
    <xf numFmtId="0" fontId="16" fillId="4" borderId="91" xfId="7" applyFont="1" applyFill="1" applyBorder="1" applyAlignment="1">
      <alignment horizontal="center" vertical="center"/>
    </xf>
    <xf numFmtId="0" fontId="16" fillId="4" borderId="105" xfId="7" applyFont="1" applyFill="1" applyBorder="1" applyAlignment="1">
      <alignment horizontal="center" vertical="center"/>
    </xf>
    <xf numFmtId="0" fontId="16" fillId="0" borderId="5" xfId="7" applyFont="1" applyBorder="1" applyAlignment="1">
      <alignment horizontal="center" vertical="center" wrapText="1"/>
    </xf>
    <xf numFmtId="0" fontId="16" fillId="2" borderId="121" xfId="7" applyFont="1" applyFill="1" applyBorder="1" applyAlignment="1">
      <alignment horizontal="center" vertical="center"/>
    </xf>
    <xf numFmtId="0" fontId="16" fillId="2" borderId="120" xfId="7" applyFont="1" applyFill="1" applyBorder="1" applyAlignment="1">
      <alignment horizontal="center" vertical="center"/>
    </xf>
    <xf numFmtId="0" fontId="16" fillId="2" borderId="103" xfId="7" applyFont="1" applyFill="1" applyBorder="1" applyAlignment="1">
      <alignment horizontal="center" vertical="center"/>
    </xf>
    <xf numFmtId="0" fontId="15" fillId="5" borderId="98" xfId="7" applyFont="1" applyFill="1" applyBorder="1" applyAlignment="1">
      <alignment horizontal="center" vertical="center"/>
    </xf>
    <xf numFmtId="0" fontId="15" fillId="5" borderId="97" xfId="7" applyFont="1" applyFill="1" applyBorder="1" applyAlignment="1">
      <alignment horizontal="center" vertical="center"/>
    </xf>
    <xf numFmtId="0" fontId="15" fillId="5" borderId="96" xfId="7" applyFont="1" applyFill="1" applyBorder="1" applyAlignment="1">
      <alignment horizontal="center" vertical="center"/>
    </xf>
    <xf numFmtId="0" fontId="16" fillId="4" borderId="147" xfId="7" applyFont="1" applyFill="1" applyBorder="1" applyAlignment="1">
      <alignment horizontal="center" vertical="center" wrapText="1"/>
    </xf>
    <xf numFmtId="0" fontId="16" fillId="0" borderId="101" xfId="7" applyFont="1" applyFill="1" applyBorder="1" applyAlignment="1">
      <alignment horizontal="center" vertical="center" wrapText="1"/>
    </xf>
    <xf numFmtId="0" fontId="16" fillId="0" borderId="101" xfId="7" applyFont="1" applyFill="1" applyBorder="1" applyAlignment="1">
      <alignment horizontal="center" vertical="center"/>
    </xf>
    <xf numFmtId="0" fontId="18" fillId="4" borderId="104" xfId="0" applyFont="1" applyFill="1" applyBorder="1" applyAlignment="1">
      <alignment horizontal="center" vertical="center" wrapText="1"/>
    </xf>
    <xf numFmtId="0" fontId="16" fillId="4" borderId="106" xfId="7" applyFont="1" applyFill="1" applyBorder="1" applyAlignment="1">
      <alignment horizontal="center" vertical="center"/>
    </xf>
    <xf numFmtId="0" fontId="16" fillId="0" borderId="8" xfId="7" applyFont="1" applyBorder="1" applyAlignment="1">
      <alignment horizontal="center" vertical="center" wrapText="1"/>
    </xf>
    <xf numFmtId="0" fontId="16" fillId="0" borderId="100" xfId="7" applyFont="1" applyBorder="1" applyAlignment="1">
      <alignment horizontal="center" vertical="center" wrapText="1"/>
    </xf>
    <xf numFmtId="0" fontId="16" fillId="0" borderId="7" xfId="7" applyFont="1" applyBorder="1" applyAlignment="1">
      <alignment horizontal="center" vertical="center" wrapText="1"/>
    </xf>
    <xf numFmtId="0" fontId="16" fillId="4" borderId="44" xfId="7" applyFont="1" applyFill="1" applyBorder="1" applyAlignment="1">
      <alignment horizontal="center" vertical="center" wrapText="1"/>
    </xf>
    <xf numFmtId="0" fontId="16" fillId="4" borderId="119" xfId="7" applyFont="1" applyFill="1" applyBorder="1" applyAlignment="1">
      <alignment horizontal="center" vertical="center" wrapText="1"/>
    </xf>
    <xf numFmtId="0" fontId="16" fillId="2" borderId="8" xfId="7" applyFont="1" applyFill="1" applyBorder="1" applyAlignment="1">
      <alignment horizontal="center" vertical="center"/>
    </xf>
    <xf numFmtId="0" fontId="16" fillId="2" borderId="100" xfId="7" applyFont="1" applyFill="1" applyBorder="1" applyAlignment="1">
      <alignment horizontal="center" vertical="center"/>
    </xf>
    <xf numFmtId="0" fontId="16" fillId="2" borderId="7" xfId="7" applyFont="1" applyFill="1" applyBorder="1" applyAlignment="1">
      <alignment horizontal="center" vertical="center"/>
    </xf>
    <xf numFmtId="0" fontId="16" fillId="4" borderId="123" xfId="7" applyFont="1" applyFill="1" applyBorder="1" applyAlignment="1">
      <alignment horizontal="center" vertical="center"/>
    </xf>
    <xf numFmtId="0" fontId="16" fillId="0" borderId="44" xfId="7" applyFont="1" applyBorder="1" applyAlignment="1">
      <alignment horizontal="center" vertical="center" wrapText="1"/>
    </xf>
    <xf numFmtId="0" fontId="17" fillId="0" borderId="5" xfId="7" applyFont="1" applyBorder="1" applyAlignment="1">
      <alignment horizontal="center" vertical="center" wrapText="1"/>
    </xf>
    <xf numFmtId="0" fontId="17" fillId="0" borderId="5" xfId="7" applyFont="1" applyBorder="1" applyAlignment="1">
      <alignment horizontal="center" vertical="center"/>
    </xf>
    <xf numFmtId="0" fontId="16" fillId="0" borderId="44" xfId="7" applyFont="1" applyFill="1" applyBorder="1" applyAlignment="1">
      <alignment horizontal="center" vertical="center" wrapText="1"/>
    </xf>
    <xf numFmtId="0" fontId="16" fillId="0" borderId="119" xfId="7" applyFont="1" applyFill="1" applyBorder="1" applyAlignment="1">
      <alignment horizontal="center" vertical="center"/>
    </xf>
    <xf numFmtId="0" fontId="16" fillId="0" borderId="119" xfId="7" applyFont="1" applyBorder="1" applyAlignment="1">
      <alignment horizontal="center" vertical="center"/>
    </xf>
    <xf numFmtId="0" fontId="16" fillId="0" borderId="7" xfId="7" applyFont="1" applyBorder="1" applyAlignment="1">
      <alignment horizontal="center" vertical="center" wrapText="1" shrinkToFit="1"/>
    </xf>
    <xf numFmtId="0" fontId="16" fillId="0" borderId="14" xfId="7" applyFont="1" applyBorder="1" applyAlignment="1">
      <alignment horizontal="center" vertical="center"/>
    </xf>
    <xf numFmtId="0" fontId="16" fillId="0" borderId="102" xfId="7" applyFont="1" applyBorder="1" applyAlignment="1">
      <alignment horizontal="center" vertical="center"/>
    </xf>
    <xf numFmtId="0" fontId="16" fillId="4" borderId="44" xfId="7" applyFont="1" applyFill="1" applyBorder="1" applyAlignment="1">
      <alignment horizontal="center" vertical="center"/>
    </xf>
    <xf numFmtId="0" fontId="16" fillId="4" borderId="119" xfId="7" applyFont="1" applyFill="1" applyBorder="1" applyAlignment="1">
      <alignment horizontal="center" vertical="center"/>
    </xf>
    <xf numFmtId="0" fontId="17" fillId="0" borderId="102" xfId="7" applyFont="1" applyBorder="1" applyAlignment="1">
      <alignment horizontal="center" vertical="center" wrapText="1"/>
    </xf>
    <xf numFmtId="0" fontId="17" fillId="0" borderId="102" xfId="7" applyFont="1" applyBorder="1" applyAlignment="1">
      <alignment horizontal="center" vertical="center"/>
    </xf>
    <xf numFmtId="0" fontId="16" fillId="2" borderId="102" xfId="7" applyFont="1" applyFill="1" applyBorder="1" applyAlignment="1">
      <alignment horizontal="center" vertical="center"/>
    </xf>
    <xf numFmtId="0" fontId="15" fillId="5" borderId="10" xfId="7" applyFont="1" applyFill="1" applyBorder="1" applyAlignment="1">
      <alignment horizontal="center" vertical="center"/>
    </xf>
    <xf numFmtId="0" fontId="15" fillId="4" borderId="133" xfId="7" applyFont="1" applyFill="1" applyBorder="1" applyAlignment="1">
      <alignment horizontal="center" vertical="center"/>
    </xf>
    <xf numFmtId="0" fontId="15" fillId="4" borderId="123" xfId="7" applyFont="1" applyFill="1" applyBorder="1" applyAlignment="1">
      <alignment horizontal="center" vertical="center"/>
    </xf>
    <xf numFmtId="0" fontId="15" fillId="4" borderId="121" xfId="7" applyFont="1" applyFill="1" applyBorder="1" applyAlignment="1">
      <alignment horizontal="center" vertical="center"/>
    </xf>
    <xf numFmtId="0" fontId="16" fillId="4" borderId="13" xfId="7" applyFont="1" applyFill="1" applyBorder="1" applyAlignment="1">
      <alignment horizontal="center" vertical="center" wrapText="1"/>
    </xf>
    <xf numFmtId="0" fontId="16" fillId="4" borderId="5" xfId="7" applyFont="1" applyFill="1" applyBorder="1" applyAlignment="1">
      <alignment horizontal="center" vertical="center" wrapText="1"/>
    </xf>
    <xf numFmtId="0" fontId="16" fillId="2" borderId="132" xfId="7" applyFont="1" applyFill="1" applyBorder="1" applyAlignment="1">
      <alignment horizontal="center" vertical="center"/>
    </xf>
    <xf numFmtId="0" fontId="16" fillId="2" borderId="128" xfId="7" applyFont="1" applyFill="1" applyBorder="1" applyAlignment="1">
      <alignment horizontal="center" vertical="center"/>
    </xf>
    <xf numFmtId="0" fontId="16" fillId="2" borderId="127" xfId="7" applyFont="1" applyFill="1" applyBorder="1" applyAlignment="1">
      <alignment horizontal="center" vertical="center"/>
    </xf>
    <xf numFmtId="0" fontId="16" fillId="2" borderId="123" xfId="7" applyFont="1" applyFill="1" applyBorder="1" applyAlignment="1">
      <alignment horizontal="center" vertical="center"/>
    </xf>
    <xf numFmtId="0" fontId="16" fillId="2" borderId="0" xfId="7" applyFont="1" applyFill="1" applyBorder="1" applyAlignment="1">
      <alignment horizontal="center" vertical="center"/>
    </xf>
    <xf numFmtId="0" fontId="16" fillId="2" borderId="112" xfId="7" applyFont="1" applyFill="1" applyBorder="1" applyAlignment="1">
      <alignment horizontal="center" vertical="center"/>
    </xf>
    <xf numFmtId="0" fontId="16" fillId="4" borderId="125" xfId="7" applyFont="1" applyFill="1" applyBorder="1" applyAlignment="1">
      <alignment horizontal="center" vertical="center"/>
    </xf>
    <xf numFmtId="0" fontId="16" fillId="4" borderId="103" xfId="7" applyFont="1" applyFill="1" applyBorder="1" applyAlignment="1">
      <alignment horizontal="center" vertical="center"/>
    </xf>
    <xf numFmtId="0" fontId="16" fillId="0" borderId="31" xfId="7" applyFont="1" applyBorder="1" applyAlignment="1">
      <alignment horizontal="center" vertical="center"/>
    </xf>
    <xf numFmtId="0" fontId="16" fillId="0" borderId="123" xfId="7" applyFont="1" applyBorder="1" applyAlignment="1">
      <alignment horizontal="center" vertical="center"/>
    </xf>
    <xf numFmtId="0" fontId="16" fillId="0" borderId="121" xfId="7" applyFont="1" applyBorder="1" applyAlignment="1">
      <alignment horizontal="center" vertical="center"/>
    </xf>
    <xf numFmtId="0" fontId="16" fillId="4" borderId="152" xfId="7" applyFont="1" applyFill="1" applyBorder="1" applyAlignment="1">
      <alignment horizontal="center" vertical="center" wrapText="1"/>
    </xf>
    <xf numFmtId="0" fontId="16" fillId="2" borderId="136" xfId="7" applyFont="1" applyFill="1" applyBorder="1" applyAlignment="1">
      <alignment horizontal="center" vertical="center"/>
    </xf>
    <xf numFmtId="0" fontId="16" fillId="2" borderId="113" xfId="7" applyFont="1" applyFill="1" applyBorder="1" applyAlignment="1">
      <alignment horizontal="center" vertical="center"/>
    </xf>
    <xf numFmtId="0" fontId="16" fillId="0" borderId="119" xfId="7" applyFont="1" applyBorder="1" applyAlignment="1">
      <alignment horizontal="center" vertical="center" wrapText="1"/>
    </xf>
    <xf numFmtId="0" fontId="19" fillId="0" borderId="43" xfId="8" applyFont="1" applyFill="1" applyBorder="1" applyAlignment="1">
      <alignment horizontal="left" vertical="center"/>
    </xf>
    <xf numFmtId="0" fontId="16" fillId="4" borderId="137" xfId="7" applyFont="1" applyFill="1" applyBorder="1" applyAlignment="1">
      <alignment horizontal="center" vertical="center"/>
    </xf>
    <xf numFmtId="0" fontId="16" fillId="4" borderId="124" xfId="7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9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 shrinkToFit="1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18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9" fillId="0" borderId="92" xfId="0" applyFont="1" applyFill="1" applyBorder="1" applyAlignment="1">
      <alignment horizontal="center" vertical="center" wrapText="1"/>
    </xf>
    <xf numFmtId="0" fontId="9" fillId="0" borderId="93" xfId="0" applyFont="1" applyFill="1" applyBorder="1" applyAlignment="1">
      <alignment horizontal="center" vertical="center" wrapText="1"/>
    </xf>
    <xf numFmtId="0" fontId="9" fillId="0" borderId="94" xfId="0" applyFont="1" applyFill="1" applyBorder="1" applyAlignment="1">
      <alignment horizontal="center" vertical="center" wrapText="1"/>
    </xf>
    <xf numFmtId="0" fontId="9" fillId="0" borderId="9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79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17" fillId="4" borderId="8" xfId="7" applyFont="1" applyFill="1" applyBorder="1" applyAlignment="1">
      <alignment horizontal="center" vertical="center" wrapText="1"/>
    </xf>
    <xf numFmtId="0" fontId="17" fillId="4" borderId="14" xfId="7" applyFont="1" applyFill="1" applyBorder="1" applyAlignment="1">
      <alignment horizontal="center" vertical="center" wrapText="1"/>
    </xf>
    <xf numFmtId="0" fontId="17" fillId="4" borderId="13" xfId="7" applyFont="1" applyFill="1" applyBorder="1" applyAlignment="1">
      <alignment horizontal="center" vertical="center" wrapText="1"/>
    </xf>
    <xf numFmtId="0" fontId="17" fillId="4" borderId="102" xfId="7" applyFont="1" applyFill="1" applyBorder="1" applyAlignment="1">
      <alignment horizontal="center" vertical="center" wrapText="1"/>
    </xf>
    <xf numFmtId="0" fontId="17" fillId="4" borderId="14" xfId="7" applyFont="1" applyFill="1" applyBorder="1" applyAlignment="1">
      <alignment horizontal="center" vertical="center"/>
    </xf>
    <xf numFmtId="0" fontId="17" fillId="4" borderId="13" xfId="7" applyFont="1" applyFill="1" applyBorder="1" applyAlignment="1">
      <alignment horizontal="center" vertical="center"/>
    </xf>
    <xf numFmtId="0" fontId="17" fillId="4" borderId="102" xfId="7" applyFont="1" applyFill="1" applyBorder="1" applyAlignment="1">
      <alignment horizontal="center" vertical="center"/>
    </xf>
    <xf numFmtId="0" fontId="17" fillId="0" borderId="8" xfId="7" applyFont="1" applyBorder="1" applyAlignment="1">
      <alignment horizontal="center" vertical="center" wrapText="1" shrinkToFit="1"/>
    </xf>
    <xf numFmtId="0" fontId="17" fillId="0" borderId="100" xfId="7" applyFont="1" applyBorder="1" applyAlignment="1">
      <alignment horizontal="center" vertical="center" wrapText="1" shrinkToFit="1"/>
    </xf>
    <xf numFmtId="0" fontId="17" fillId="0" borderId="7" xfId="7" applyFont="1" applyBorder="1" applyAlignment="1">
      <alignment horizontal="center" vertical="center" wrapText="1" shrinkToFi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100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17" fillId="4" borderId="44" xfId="7" applyFont="1" applyFill="1" applyBorder="1" applyAlignment="1">
      <alignment horizontal="center" vertical="center"/>
    </xf>
    <xf numFmtId="0" fontId="17" fillId="4" borderId="119" xfId="7" applyFont="1" applyFill="1" applyBorder="1" applyAlignment="1">
      <alignment horizontal="center" vertical="center"/>
    </xf>
    <xf numFmtId="0" fontId="17" fillId="0" borderId="14" xfId="7" applyFont="1" applyBorder="1" applyAlignment="1">
      <alignment horizontal="center" vertical="center" wrapText="1"/>
    </xf>
    <xf numFmtId="0" fontId="17" fillId="0" borderId="13" xfId="7" applyFont="1" applyBorder="1" applyAlignment="1">
      <alignment horizontal="center" vertical="center" wrapText="1"/>
    </xf>
    <xf numFmtId="0" fontId="17" fillId="0" borderId="14" xfId="7" applyFont="1" applyBorder="1" applyAlignment="1">
      <alignment horizontal="center" vertical="center"/>
    </xf>
    <xf numFmtId="0" fontId="17" fillId="0" borderId="13" xfId="7" applyFont="1" applyBorder="1" applyAlignment="1">
      <alignment horizontal="center" vertical="center"/>
    </xf>
    <xf numFmtId="0" fontId="17" fillId="0" borderId="44" xfId="7" applyFont="1" applyBorder="1" applyAlignment="1">
      <alignment horizontal="center" vertical="center" wrapText="1"/>
    </xf>
    <xf numFmtId="0" fontId="17" fillId="0" borderId="119" xfId="7" applyFont="1" applyBorder="1" applyAlignment="1">
      <alignment horizontal="center" vertical="center" wrapText="1"/>
    </xf>
    <xf numFmtId="0" fontId="22" fillId="0" borderId="100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17" fillId="0" borderId="8" xfId="7" applyFont="1" applyBorder="1" applyAlignment="1">
      <alignment horizontal="center" vertical="center" wrapText="1"/>
    </xf>
    <xf numFmtId="0" fontId="17" fillId="0" borderId="100" xfId="7" applyFont="1" applyBorder="1" applyAlignment="1">
      <alignment horizontal="center" vertical="center" wrapText="1"/>
    </xf>
    <xf numFmtId="0" fontId="17" fillId="0" borderId="7" xfId="7" applyFont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/>
    </xf>
    <xf numFmtId="0" fontId="49" fillId="0" borderId="123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9" fillId="0" borderId="125" xfId="0" applyFont="1" applyBorder="1" applyAlignment="1">
      <alignment horizontal="center" vertical="center"/>
    </xf>
    <xf numFmtId="0" fontId="17" fillId="0" borderId="8" xfId="6" applyFont="1" applyBorder="1" applyAlignment="1">
      <alignment horizontal="center" vertical="center"/>
    </xf>
    <xf numFmtId="0" fontId="17" fillId="0" borderId="100" xfId="6" applyFont="1" applyBorder="1" applyAlignment="1">
      <alignment horizontal="center" vertical="center"/>
    </xf>
    <xf numFmtId="0" fontId="17" fillId="0" borderId="7" xfId="6" applyFont="1" applyBorder="1" applyAlignment="1">
      <alignment horizontal="center" vertical="center"/>
    </xf>
    <xf numFmtId="0" fontId="17" fillId="0" borderId="5" xfId="6" applyFont="1" applyBorder="1" applyAlignment="1">
      <alignment horizontal="center" vertical="center"/>
    </xf>
    <xf numFmtId="0" fontId="23" fillId="5" borderId="6" xfId="6" applyFont="1" applyFill="1" applyBorder="1" applyAlignment="1">
      <alignment horizontal="center" vertical="center" wrapText="1"/>
    </xf>
    <xf numFmtId="0" fontId="23" fillId="5" borderId="5" xfId="6" applyFont="1" applyFill="1" applyBorder="1" applyAlignment="1">
      <alignment horizontal="center" vertical="center"/>
    </xf>
    <xf numFmtId="0" fontId="23" fillId="5" borderId="99" xfId="6" applyFont="1" applyFill="1" applyBorder="1" applyAlignment="1">
      <alignment horizontal="center" vertical="center"/>
    </xf>
    <xf numFmtId="0" fontId="23" fillId="5" borderId="10" xfId="6" applyFont="1" applyFill="1" applyBorder="1" applyAlignment="1">
      <alignment horizontal="center" vertical="center"/>
    </xf>
    <xf numFmtId="0" fontId="23" fillId="5" borderId="8" xfId="6" applyFont="1" applyFill="1" applyBorder="1" applyAlignment="1">
      <alignment horizontal="center" vertical="center"/>
    </xf>
    <xf numFmtId="0" fontId="23" fillId="5" borderId="100" xfId="6" applyFont="1" applyFill="1" applyBorder="1" applyAlignment="1">
      <alignment horizontal="center" vertical="center"/>
    </xf>
    <xf numFmtId="0" fontId="23" fillId="5" borderId="7" xfId="6" applyFont="1" applyFill="1" applyBorder="1" applyAlignment="1">
      <alignment horizontal="center" vertical="center"/>
    </xf>
    <xf numFmtId="0" fontId="23" fillId="5" borderId="5" xfId="6" applyFont="1" applyFill="1" applyBorder="1" applyAlignment="1">
      <alignment horizontal="center" vertical="center" wrapText="1"/>
    </xf>
    <xf numFmtId="0" fontId="17" fillId="2" borderId="5" xfId="7" applyFont="1" applyFill="1" applyBorder="1" applyAlignment="1">
      <alignment horizontal="center" vertical="center"/>
    </xf>
    <xf numFmtId="0" fontId="23" fillId="5" borderId="98" xfId="6" applyFont="1" applyFill="1" applyBorder="1" applyAlignment="1">
      <alignment horizontal="center" vertical="center"/>
    </xf>
    <xf numFmtId="0" fontId="23" fillId="5" borderId="97" xfId="6" applyFont="1" applyFill="1" applyBorder="1" applyAlignment="1">
      <alignment horizontal="center" vertical="center"/>
    </xf>
    <xf numFmtId="0" fontId="23" fillId="5" borderId="96" xfId="6" applyFont="1" applyFill="1" applyBorder="1" applyAlignment="1">
      <alignment horizontal="center" vertical="center"/>
    </xf>
    <xf numFmtId="0" fontId="23" fillId="5" borderId="49" xfId="7" applyFont="1" applyFill="1" applyBorder="1" applyAlignment="1">
      <alignment horizontal="center" vertical="center"/>
    </xf>
    <xf numFmtId="0" fontId="23" fillId="5" borderId="43" xfId="7" applyFont="1" applyFill="1" applyBorder="1" applyAlignment="1">
      <alignment horizontal="center" vertical="center"/>
    </xf>
    <xf numFmtId="0" fontId="23" fillId="5" borderId="12" xfId="7" applyFont="1" applyFill="1" applyBorder="1" applyAlignment="1">
      <alignment horizontal="center" vertical="center"/>
    </xf>
    <xf numFmtId="0" fontId="17" fillId="0" borderId="65" xfId="6" applyFont="1" applyBorder="1" applyAlignment="1">
      <alignment horizontal="center" vertical="center"/>
    </xf>
    <xf numFmtId="0" fontId="17" fillId="0" borderId="146" xfId="6" applyFont="1" applyBorder="1" applyAlignment="1">
      <alignment horizontal="center" vertical="center"/>
    </xf>
    <xf numFmtId="0" fontId="17" fillId="0" borderId="145" xfId="6" applyFont="1" applyBorder="1" applyAlignment="1">
      <alignment horizontal="center" vertical="center"/>
    </xf>
    <xf numFmtId="0" fontId="17" fillId="0" borderId="2" xfId="6" applyFont="1" applyBorder="1" applyAlignment="1">
      <alignment horizontal="center" vertical="center"/>
    </xf>
    <xf numFmtId="0" fontId="17" fillId="0" borderId="1" xfId="6" applyFont="1" applyBorder="1" applyAlignment="1">
      <alignment horizontal="center" vertical="center"/>
    </xf>
    <xf numFmtId="0" fontId="17" fillId="0" borderId="6" xfId="6" applyFont="1" applyBorder="1" applyAlignment="1">
      <alignment horizontal="center" vertical="center"/>
    </xf>
    <xf numFmtId="0" fontId="17" fillId="0" borderId="17" xfId="6" applyFont="1" applyBorder="1" applyAlignment="1">
      <alignment horizontal="center" vertical="center"/>
    </xf>
    <xf numFmtId="0" fontId="17" fillId="0" borderId="117" xfId="6" applyFont="1" applyBorder="1" applyAlignment="1">
      <alignment horizontal="center" vertical="center"/>
    </xf>
    <xf numFmtId="0" fontId="17" fillId="0" borderId="3" xfId="6" applyFont="1" applyBorder="1" applyAlignment="1">
      <alignment horizontal="center" vertical="center"/>
    </xf>
    <xf numFmtId="0" fontId="23" fillId="5" borderId="10" xfId="7" applyFont="1" applyFill="1" applyBorder="1" applyAlignment="1">
      <alignment horizontal="center" vertical="center"/>
    </xf>
    <xf numFmtId="0" fontId="17" fillId="0" borderId="6" xfId="6" applyFont="1" applyBorder="1" applyAlignment="1">
      <alignment horizontal="center" vertical="center" wrapText="1"/>
    </xf>
    <xf numFmtId="0" fontId="17" fillId="0" borderId="5" xfId="7" applyFont="1" applyBorder="1" applyAlignment="1">
      <alignment horizontal="center" vertical="center" wrapText="1" shrinkToFit="1"/>
    </xf>
    <xf numFmtId="0" fontId="17" fillId="0" borderId="5" xfId="7" applyFont="1" applyBorder="1" applyAlignment="1">
      <alignment horizontal="center" vertical="center" shrinkToFi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100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3" fillId="4" borderId="14" xfId="7" applyFont="1" applyFill="1" applyBorder="1" applyAlignment="1">
      <alignment horizontal="center" vertical="center"/>
    </xf>
    <xf numFmtId="0" fontId="23" fillId="4" borderId="102" xfId="7" applyFont="1" applyFill="1" applyBorder="1" applyAlignment="1">
      <alignment horizontal="center" vertical="center"/>
    </xf>
    <xf numFmtId="0" fontId="23" fillId="4" borderId="5" xfId="7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/>
    </xf>
    <xf numFmtId="0" fontId="17" fillId="0" borderId="102" xfId="7" applyFont="1" applyBorder="1" applyAlignment="1">
      <alignment horizontal="center" vertical="center" wrapText="1" shrinkToFit="1"/>
    </xf>
    <xf numFmtId="0" fontId="17" fillId="0" borderId="102" xfId="7" applyFont="1" applyBorder="1" applyAlignment="1">
      <alignment horizontal="center" vertical="center" shrinkToFit="1"/>
    </xf>
    <xf numFmtId="0" fontId="17" fillId="0" borderId="121" xfId="7" applyFont="1" applyBorder="1" applyAlignment="1">
      <alignment horizontal="center" vertical="center" wrapText="1"/>
    </xf>
    <xf numFmtId="0" fontId="17" fillId="0" borderId="8" xfId="7" applyFont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17" fillId="0" borderId="102" xfId="7" applyFont="1" applyFill="1" applyBorder="1" applyAlignment="1">
      <alignment horizontal="center" vertical="center"/>
    </xf>
    <xf numFmtId="0" fontId="17" fillId="0" borderId="5" xfId="7" applyFont="1" applyFill="1" applyBorder="1" applyAlignment="1">
      <alignment horizontal="center" vertical="center"/>
    </xf>
    <xf numFmtId="0" fontId="22" fillId="0" borderId="102" xfId="0" applyFont="1" applyFill="1" applyBorder="1" applyAlignment="1">
      <alignment horizontal="center" vertical="center" wrapText="1"/>
    </xf>
    <xf numFmtId="0" fontId="22" fillId="0" borderId="102" xfId="0" applyFont="1" applyFill="1" applyBorder="1" applyAlignment="1">
      <alignment horizontal="center" vertical="center"/>
    </xf>
    <xf numFmtId="0" fontId="17" fillId="4" borderId="121" xfId="7" applyFont="1" applyFill="1" applyBorder="1" applyAlignment="1">
      <alignment horizontal="center" vertical="center"/>
    </xf>
    <xf numFmtId="0" fontId="17" fillId="4" borderId="16" xfId="7" applyFont="1" applyFill="1" applyBorder="1" applyAlignment="1">
      <alignment horizontal="center" vertical="center" wrapText="1"/>
    </xf>
    <xf numFmtId="0" fontId="23" fillId="4" borderId="16" xfId="7" applyFont="1" applyFill="1" applyBorder="1" applyAlignment="1">
      <alignment horizontal="center" vertical="center"/>
    </xf>
    <xf numFmtId="0" fontId="23" fillId="4" borderId="13" xfId="7" applyFont="1" applyFill="1" applyBorder="1" applyAlignment="1">
      <alignment horizontal="center" vertical="center"/>
    </xf>
    <xf numFmtId="0" fontId="17" fillId="5" borderId="2" xfId="7" applyFont="1" applyFill="1" applyBorder="1" applyAlignment="1">
      <alignment horizontal="center" vertical="center"/>
    </xf>
    <xf numFmtId="0" fontId="17" fillId="5" borderId="6" xfId="7" applyFont="1" applyFill="1" applyBorder="1" applyAlignment="1">
      <alignment horizontal="center" vertical="center"/>
    </xf>
    <xf numFmtId="0" fontId="17" fillId="5" borderId="99" xfId="7" applyFont="1" applyFill="1" applyBorder="1" applyAlignment="1">
      <alignment horizontal="center" vertical="center"/>
    </xf>
    <xf numFmtId="0" fontId="17" fillId="5" borderId="1" xfId="7" applyFont="1" applyFill="1" applyBorder="1" applyAlignment="1">
      <alignment horizontal="center" vertical="center"/>
    </xf>
    <xf numFmtId="0" fontId="17" fillId="5" borderId="5" xfId="7" applyFont="1" applyFill="1" applyBorder="1" applyAlignment="1">
      <alignment horizontal="center" vertical="center"/>
    </xf>
    <xf numFmtId="0" fontId="17" fillId="5" borderId="10" xfId="7" applyFont="1" applyFill="1" applyBorder="1" applyAlignment="1">
      <alignment horizontal="center" vertical="center"/>
    </xf>
    <xf numFmtId="0" fontId="17" fillId="5" borderId="1" xfId="7" applyFont="1" applyFill="1" applyBorder="1" applyAlignment="1">
      <alignment horizontal="center" vertical="center" wrapText="1"/>
    </xf>
    <xf numFmtId="0" fontId="17" fillId="5" borderId="5" xfId="7" applyFont="1" applyFill="1" applyBorder="1" applyAlignment="1">
      <alignment horizontal="center" vertical="center" wrapText="1"/>
    </xf>
    <xf numFmtId="0" fontId="17" fillId="5" borderId="10" xfId="7" applyFont="1" applyFill="1" applyBorder="1" applyAlignment="1">
      <alignment horizontal="center" vertical="center" wrapText="1"/>
    </xf>
    <xf numFmtId="0" fontId="17" fillId="5" borderId="17" xfId="7" applyFont="1" applyFill="1" applyBorder="1" applyAlignment="1">
      <alignment horizontal="center" vertical="center"/>
    </xf>
    <xf numFmtId="0" fontId="17" fillId="5" borderId="117" xfId="7" applyFont="1" applyFill="1" applyBorder="1" applyAlignment="1">
      <alignment horizontal="center" vertical="center"/>
    </xf>
    <xf numFmtId="0" fontId="17" fillId="5" borderId="3" xfId="7" applyFont="1" applyFill="1" applyBorder="1" applyAlignment="1">
      <alignment horizontal="center" vertical="center"/>
    </xf>
    <xf numFmtId="0" fontId="17" fillId="5" borderId="4" xfId="7" applyFont="1" applyFill="1" applyBorder="1" applyAlignment="1">
      <alignment horizontal="center" vertical="center"/>
    </xf>
    <xf numFmtId="0" fontId="17" fillId="5" borderId="9" xfId="7" applyFont="1" applyFill="1" applyBorder="1" applyAlignment="1">
      <alignment horizontal="center" vertical="center"/>
    </xf>
    <xf numFmtId="0" fontId="17" fillId="5" borderId="11" xfId="7" applyFont="1" applyFill="1" applyBorder="1" applyAlignment="1">
      <alignment horizontal="center" vertical="center"/>
    </xf>
    <xf numFmtId="0" fontId="17" fillId="0" borderId="1" xfId="7" applyFont="1" applyBorder="1" applyAlignment="1">
      <alignment horizontal="center" vertical="center"/>
    </xf>
    <xf numFmtId="0" fontId="17" fillId="0" borderId="98" xfId="7" applyFont="1" applyBorder="1" applyAlignment="1">
      <alignment horizontal="center" vertical="center"/>
    </xf>
    <xf numFmtId="0" fontId="17" fillId="4" borderId="16" xfId="7" applyFont="1" applyFill="1" applyBorder="1" applyAlignment="1">
      <alignment horizontal="center" vertical="center"/>
    </xf>
    <xf numFmtId="0" fontId="17" fillId="0" borderId="16" xfId="7" applyFont="1" applyBorder="1" applyAlignment="1">
      <alignment horizontal="center" vertical="center"/>
    </xf>
    <xf numFmtId="0" fontId="17" fillId="0" borderId="18" xfId="7" applyFont="1" applyBorder="1" applyAlignment="1">
      <alignment horizontal="center" vertical="center"/>
    </xf>
  </cellXfs>
  <cellStyles count="9">
    <cellStyle name="표준" xfId="0" builtinId="0"/>
    <cellStyle name="표준 2" xfId="1"/>
    <cellStyle name="표준 3" xfId="2"/>
    <cellStyle name="표준 3 2" xfId="4"/>
    <cellStyle name="표준 4" xfId="3"/>
    <cellStyle name="표준 5" xfId="5"/>
    <cellStyle name="표준_신구교과목대비표(전자정보통신)" xfId="6"/>
    <cellStyle name="표준_신구교과목대비표(컴퓨터정보전공)" xfId="7"/>
    <cellStyle name="표준_전자정보통신" xf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tabSelected="1" zoomScale="73" zoomScaleNormal="73" zoomScaleSheetLayoutView="70" workbookViewId="0">
      <selection activeCell="D36" sqref="D36"/>
    </sheetView>
  </sheetViews>
  <sheetFormatPr defaultColWidth="8.88671875" defaultRowHeight="17.100000000000001" customHeight="1" x14ac:dyDescent="0.15"/>
  <cols>
    <col min="1" max="2" width="4.21875" style="117" bestFit="1" customWidth="1"/>
    <col min="3" max="3" width="5.6640625" style="117" bestFit="1" customWidth="1"/>
    <col min="4" max="4" width="41.77734375" style="117" bestFit="1" customWidth="1"/>
    <col min="5" max="5" width="13.21875" style="179" customWidth="1"/>
    <col min="6" max="22" width="5.77734375" style="117" customWidth="1"/>
    <col min="23" max="16384" width="8.88671875" style="117"/>
  </cols>
  <sheetData>
    <row r="1" spans="1:22" s="116" customFormat="1" ht="50.1" customHeight="1" thickBot="1" x14ac:dyDescent="0.2">
      <c r="A1" s="180" t="s">
        <v>266</v>
      </c>
      <c r="B1" s="180"/>
      <c r="C1" s="180"/>
      <c r="D1" s="180"/>
      <c r="E1" s="180"/>
      <c r="F1" s="180"/>
      <c r="G1" s="180"/>
      <c r="H1" s="181"/>
      <c r="I1" s="181"/>
      <c r="J1" s="181"/>
      <c r="K1" s="181"/>
      <c r="L1" s="181"/>
      <c r="M1" s="181"/>
      <c r="N1" s="181"/>
      <c r="O1" s="181"/>
      <c r="P1" s="181"/>
      <c r="Q1" s="182"/>
      <c r="R1" s="182"/>
      <c r="S1" s="182"/>
      <c r="T1" s="182"/>
      <c r="U1" s="182"/>
      <c r="V1" s="182"/>
    </row>
    <row r="2" spans="1:22" ht="35.1" customHeight="1" x14ac:dyDescent="0.15">
      <c r="A2" s="447" t="s">
        <v>0</v>
      </c>
      <c r="B2" s="448"/>
      <c r="C2" s="448" t="s">
        <v>11</v>
      </c>
      <c r="D2" s="448" t="s">
        <v>263</v>
      </c>
      <c r="E2" s="453" t="s">
        <v>17</v>
      </c>
      <c r="F2" s="448" t="s">
        <v>15</v>
      </c>
      <c r="G2" s="448" t="s">
        <v>16</v>
      </c>
      <c r="H2" s="447" t="s">
        <v>1</v>
      </c>
      <c r="I2" s="448"/>
      <c r="J2" s="448"/>
      <c r="K2" s="448"/>
      <c r="L2" s="448"/>
      <c r="M2" s="455"/>
      <c r="N2" s="456" t="s">
        <v>2</v>
      </c>
      <c r="O2" s="457"/>
      <c r="P2" s="448"/>
      <c r="Q2" s="448"/>
      <c r="R2" s="448"/>
      <c r="S2" s="458"/>
      <c r="T2" s="447" t="s">
        <v>3</v>
      </c>
      <c r="U2" s="448"/>
      <c r="V2" s="455"/>
    </row>
    <row r="3" spans="1:22" ht="35.1" customHeight="1" x14ac:dyDescent="0.15">
      <c r="A3" s="449"/>
      <c r="B3" s="450"/>
      <c r="C3" s="450"/>
      <c r="D3" s="450"/>
      <c r="E3" s="454"/>
      <c r="F3" s="450"/>
      <c r="G3" s="450"/>
      <c r="H3" s="449" t="s">
        <v>4</v>
      </c>
      <c r="I3" s="450"/>
      <c r="J3" s="450"/>
      <c r="K3" s="450" t="s">
        <v>5</v>
      </c>
      <c r="L3" s="450"/>
      <c r="M3" s="459"/>
      <c r="N3" s="460" t="s">
        <v>4</v>
      </c>
      <c r="O3" s="461"/>
      <c r="P3" s="450"/>
      <c r="Q3" s="450" t="s">
        <v>5</v>
      </c>
      <c r="R3" s="450"/>
      <c r="S3" s="462"/>
      <c r="T3" s="449"/>
      <c r="U3" s="450"/>
      <c r="V3" s="459"/>
    </row>
    <row r="4" spans="1:22" ht="35.1" customHeight="1" thickBot="1" x14ac:dyDescent="0.2">
      <c r="A4" s="451"/>
      <c r="B4" s="452"/>
      <c r="C4" s="452"/>
      <c r="D4" s="452"/>
      <c r="E4" s="454"/>
      <c r="F4" s="452"/>
      <c r="G4" s="452"/>
      <c r="H4" s="118" t="s">
        <v>6</v>
      </c>
      <c r="I4" s="119" t="s">
        <v>7</v>
      </c>
      <c r="J4" s="119" t="s">
        <v>8</v>
      </c>
      <c r="K4" s="119" t="s">
        <v>6</v>
      </c>
      <c r="L4" s="119" t="s">
        <v>7</v>
      </c>
      <c r="M4" s="120" t="s">
        <v>8</v>
      </c>
      <c r="N4" s="121" t="s">
        <v>6</v>
      </c>
      <c r="O4" s="119" t="s">
        <v>7</v>
      </c>
      <c r="P4" s="119" t="s">
        <v>8</v>
      </c>
      <c r="Q4" s="119" t="s">
        <v>6</v>
      </c>
      <c r="R4" s="119" t="s">
        <v>7</v>
      </c>
      <c r="S4" s="122" t="s">
        <v>8</v>
      </c>
      <c r="T4" s="118" t="s">
        <v>6</v>
      </c>
      <c r="U4" s="119" t="s">
        <v>7</v>
      </c>
      <c r="V4" s="120" t="s">
        <v>8</v>
      </c>
    </row>
    <row r="5" spans="1:22" ht="35.1" customHeight="1" thickBot="1" x14ac:dyDescent="0.2">
      <c r="A5" s="466" t="s">
        <v>120</v>
      </c>
      <c r="B5" s="123" t="s">
        <v>81</v>
      </c>
      <c r="C5" s="124"/>
      <c r="D5" s="125" t="s">
        <v>37</v>
      </c>
      <c r="E5" s="126" t="s">
        <v>59</v>
      </c>
      <c r="F5" s="127" t="s">
        <v>38</v>
      </c>
      <c r="G5" s="127" t="s">
        <v>38</v>
      </c>
      <c r="H5" s="123">
        <v>1</v>
      </c>
      <c r="I5" s="271">
        <v>1</v>
      </c>
      <c r="J5" s="271">
        <v>0</v>
      </c>
      <c r="K5" s="271"/>
      <c r="L5" s="271"/>
      <c r="M5" s="272"/>
      <c r="N5" s="273"/>
      <c r="O5" s="271"/>
      <c r="P5" s="271"/>
      <c r="Q5" s="274"/>
      <c r="R5" s="274"/>
      <c r="S5" s="275"/>
      <c r="T5" s="276">
        <f t="shared" ref="T5" si="0">H5+K5</f>
        <v>1</v>
      </c>
      <c r="U5" s="274">
        <f t="shared" ref="U5" si="1">I5+L5</f>
        <v>1</v>
      </c>
      <c r="V5" s="275">
        <f t="shared" ref="V5" si="2">J5+M5</f>
        <v>0</v>
      </c>
    </row>
    <row r="6" spans="1:22" ht="35.1" customHeight="1" x14ac:dyDescent="0.15">
      <c r="A6" s="467"/>
      <c r="B6" s="478" t="s">
        <v>62</v>
      </c>
      <c r="C6" s="128"/>
      <c r="D6" s="129" t="s">
        <v>35</v>
      </c>
      <c r="E6" s="128" t="s">
        <v>276</v>
      </c>
      <c r="F6" s="128" t="s">
        <v>121</v>
      </c>
      <c r="G6" s="130" t="s">
        <v>122</v>
      </c>
      <c r="H6" s="277">
        <v>2</v>
      </c>
      <c r="I6" s="145">
        <v>2</v>
      </c>
      <c r="J6" s="145">
        <v>0</v>
      </c>
      <c r="K6" s="145"/>
      <c r="L6" s="145"/>
      <c r="M6" s="278"/>
      <c r="N6" s="279"/>
      <c r="O6" s="145"/>
      <c r="P6" s="145"/>
      <c r="Q6" s="280"/>
      <c r="R6" s="280"/>
      <c r="S6" s="281"/>
      <c r="T6" s="282">
        <f>H6+K6</f>
        <v>2</v>
      </c>
      <c r="U6" s="280">
        <f>I6+L6</f>
        <v>2</v>
      </c>
      <c r="V6" s="283">
        <f>J6+M6</f>
        <v>0</v>
      </c>
    </row>
    <row r="7" spans="1:22" ht="35.1" customHeight="1" x14ac:dyDescent="0.15">
      <c r="A7" s="467"/>
      <c r="B7" s="478"/>
      <c r="C7" s="132"/>
      <c r="D7" s="133" t="s">
        <v>79</v>
      </c>
      <c r="E7" s="134" t="s">
        <v>276</v>
      </c>
      <c r="F7" s="134" t="s">
        <v>75</v>
      </c>
      <c r="G7" s="135" t="s">
        <v>38</v>
      </c>
      <c r="H7" s="284"/>
      <c r="I7" s="149"/>
      <c r="J7" s="149"/>
      <c r="K7" s="149">
        <v>2</v>
      </c>
      <c r="L7" s="149">
        <v>1</v>
      </c>
      <c r="M7" s="285">
        <v>1</v>
      </c>
      <c r="N7" s="286"/>
      <c r="O7" s="149"/>
      <c r="P7" s="149"/>
      <c r="Q7" s="287"/>
      <c r="R7" s="287"/>
      <c r="S7" s="288"/>
      <c r="T7" s="289">
        <f t="shared" ref="T7:V8" si="3">H7+K7</f>
        <v>2</v>
      </c>
      <c r="U7" s="287">
        <f t="shared" si="3"/>
        <v>1</v>
      </c>
      <c r="V7" s="288">
        <f t="shared" si="3"/>
        <v>1</v>
      </c>
    </row>
    <row r="8" spans="1:22" ht="35.1" customHeight="1" x14ac:dyDescent="0.15">
      <c r="A8" s="467"/>
      <c r="B8" s="478"/>
      <c r="C8" s="137"/>
      <c r="D8" s="133" t="s">
        <v>40</v>
      </c>
      <c r="E8" s="134" t="s">
        <v>41</v>
      </c>
      <c r="F8" s="134" t="s">
        <v>38</v>
      </c>
      <c r="G8" s="135" t="s">
        <v>38</v>
      </c>
      <c r="H8" s="284">
        <v>2</v>
      </c>
      <c r="I8" s="149">
        <v>2</v>
      </c>
      <c r="J8" s="149">
        <v>0</v>
      </c>
      <c r="K8" s="149"/>
      <c r="L8" s="149"/>
      <c r="M8" s="285"/>
      <c r="N8" s="286"/>
      <c r="O8" s="149"/>
      <c r="P8" s="149"/>
      <c r="Q8" s="287"/>
      <c r="R8" s="287"/>
      <c r="S8" s="288"/>
      <c r="T8" s="289">
        <f t="shared" si="3"/>
        <v>2</v>
      </c>
      <c r="U8" s="287">
        <f t="shared" si="3"/>
        <v>2</v>
      </c>
      <c r="V8" s="288">
        <v>0</v>
      </c>
    </row>
    <row r="9" spans="1:22" ht="35.1" customHeight="1" x14ac:dyDescent="0.15">
      <c r="A9" s="467"/>
      <c r="B9" s="478"/>
      <c r="C9" s="137"/>
      <c r="D9" s="133" t="s">
        <v>267</v>
      </c>
      <c r="E9" s="134" t="s">
        <v>41</v>
      </c>
      <c r="F9" s="134" t="s">
        <v>24</v>
      </c>
      <c r="G9" s="135" t="s">
        <v>24</v>
      </c>
      <c r="H9" s="284">
        <v>2</v>
      </c>
      <c r="I9" s="149">
        <v>2</v>
      </c>
      <c r="J9" s="149">
        <v>0</v>
      </c>
      <c r="K9" s="149"/>
      <c r="L9" s="149"/>
      <c r="M9" s="285"/>
      <c r="N9" s="286"/>
      <c r="O9" s="149"/>
      <c r="P9" s="149"/>
      <c r="Q9" s="287"/>
      <c r="R9" s="287"/>
      <c r="S9" s="288"/>
      <c r="T9" s="289">
        <v>2</v>
      </c>
      <c r="U9" s="287">
        <v>2</v>
      </c>
      <c r="V9" s="288">
        <v>0</v>
      </c>
    </row>
    <row r="10" spans="1:22" ht="35.1" customHeight="1" thickBot="1" x14ac:dyDescent="0.2">
      <c r="A10" s="468"/>
      <c r="B10" s="138" t="s">
        <v>12</v>
      </c>
      <c r="C10" s="139"/>
      <c r="D10" s="139"/>
      <c r="E10" s="140"/>
      <c r="F10" s="141"/>
      <c r="G10" s="142"/>
      <c r="H10" s="143">
        <f>SUM(H5:H9)</f>
        <v>7</v>
      </c>
      <c r="I10" s="143">
        <f t="shared" ref="I10:V10" si="4">SUM(I5:I9)</f>
        <v>7</v>
      </c>
      <c r="J10" s="143">
        <f t="shared" si="4"/>
        <v>0</v>
      </c>
      <c r="K10" s="143">
        <f t="shared" si="4"/>
        <v>2</v>
      </c>
      <c r="L10" s="143">
        <f t="shared" si="4"/>
        <v>1</v>
      </c>
      <c r="M10" s="143">
        <f t="shared" si="4"/>
        <v>1</v>
      </c>
      <c r="N10" s="143">
        <f t="shared" si="4"/>
        <v>0</v>
      </c>
      <c r="O10" s="143">
        <f t="shared" si="4"/>
        <v>0</v>
      </c>
      <c r="P10" s="143">
        <f t="shared" si="4"/>
        <v>0</v>
      </c>
      <c r="Q10" s="143">
        <f t="shared" si="4"/>
        <v>0</v>
      </c>
      <c r="R10" s="143">
        <f t="shared" si="4"/>
        <v>0</v>
      </c>
      <c r="S10" s="143">
        <f t="shared" si="4"/>
        <v>0</v>
      </c>
      <c r="T10" s="143">
        <f t="shared" si="4"/>
        <v>9</v>
      </c>
      <c r="U10" s="143">
        <f t="shared" si="4"/>
        <v>8</v>
      </c>
      <c r="V10" s="143">
        <f t="shared" si="4"/>
        <v>1</v>
      </c>
    </row>
    <row r="11" spans="1:22" ht="35.1" customHeight="1" x14ac:dyDescent="0.15">
      <c r="A11" s="469" t="s">
        <v>13</v>
      </c>
      <c r="B11" s="472" t="s">
        <v>9</v>
      </c>
      <c r="C11" s="128"/>
      <c r="D11" s="129" t="s">
        <v>20</v>
      </c>
      <c r="E11" s="146" t="s">
        <v>21</v>
      </c>
      <c r="F11" s="147" t="s">
        <v>22</v>
      </c>
      <c r="G11" s="148" t="s">
        <v>24</v>
      </c>
      <c r="H11" s="290"/>
      <c r="I11" s="291"/>
      <c r="J11" s="291"/>
      <c r="K11" s="292">
        <v>3</v>
      </c>
      <c r="L11" s="292">
        <v>1</v>
      </c>
      <c r="M11" s="293">
        <v>2</v>
      </c>
      <c r="N11" s="294"/>
      <c r="O11" s="145"/>
      <c r="P11" s="145"/>
      <c r="Q11" s="145"/>
      <c r="R11" s="145"/>
      <c r="S11" s="278"/>
      <c r="T11" s="277">
        <v>3</v>
      </c>
      <c r="U11" s="145">
        <v>1</v>
      </c>
      <c r="V11" s="278">
        <v>2</v>
      </c>
    </row>
    <row r="12" spans="1:22" ht="35.1" customHeight="1" x14ac:dyDescent="0.15">
      <c r="A12" s="470"/>
      <c r="B12" s="473"/>
      <c r="C12" s="134"/>
      <c r="D12" s="133" t="s">
        <v>82</v>
      </c>
      <c r="E12" s="150" t="s">
        <v>83</v>
      </c>
      <c r="F12" s="151" t="s">
        <v>28</v>
      </c>
      <c r="G12" s="152" t="s">
        <v>84</v>
      </c>
      <c r="H12" s="295"/>
      <c r="I12" s="296"/>
      <c r="J12" s="296"/>
      <c r="K12" s="149"/>
      <c r="L12" s="149"/>
      <c r="M12" s="285"/>
      <c r="N12" s="297"/>
      <c r="O12" s="149"/>
      <c r="P12" s="149"/>
      <c r="Q12" s="149">
        <v>3</v>
      </c>
      <c r="R12" s="149">
        <v>1</v>
      </c>
      <c r="S12" s="285">
        <v>2</v>
      </c>
      <c r="T12" s="298">
        <v>3</v>
      </c>
      <c r="U12" s="287">
        <v>1</v>
      </c>
      <c r="V12" s="288">
        <v>2</v>
      </c>
    </row>
    <row r="13" spans="1:22" ht="35.1" customHeight="1" x14ac:dyDescent="0.15">
      <c r="A13" s="470"/>
      <c r="B13" s="473"/>
      <c r="C13" s="134"/>
      <c r="D13" s="133" t="s">
        <v>55</v>
      </c>
      <c r="E13" s="150" t="s">
        <v>83</v>
      </c>
      <c r="F13" s="153" t="s">
        <v>22</v>
      </c>
      <c r="G13" s="152" t="s">
        <v>85</v>
      </c>
      <c r="H13" s="299"/>
      <c r="I13" s="145"/>
      <c r="J13" s="145"/>
      <c r="K13" s="145"/>
      <c r="L13" s="145"/>
      <c r="M13" s="278"/>
      <c r="N13" s="299"/>
      <c r="O13" s="145"/>
      <c r="P13" s="145"/>
      <c r="Q13" s="145">
        <v>3</v>
      </c>
      <c r="R13" s="145">
        <v>1</v>
      </c>
      <c r="S13" s="278">
        <v>2</v>
      </c>
      <c r="T13" s="277">
        <v>3</v>
      </c>
      <c r="U13" s="145">
        <v>1</v>
      </c>
      <c r="V13" s="278">
        <v>2</v>
      </c>
    </row>
    <row r="14" spans="1:22" ht="35.1" customHeight="1" x14ac:dyDescent="0.15">
      <c r="A14" s="470"/>
      <c r="B14" s="473"/>
      <c r="C14" s="134"/>
      <c r="D14" s="133" t="s">
        <v>86</v>
      </c>
      <c r="E14" s="150" t="s">
        <v>87</v>
      </c>
      <c r="F14" s="151" t="s">
        <v>88</v>
      </c>
      <c r="G14" s="152" t="s">
        <v>85</v>
      </c>
      <c r="H14" s="294"/>
      <c r="I14" s="291"/>
      <c r="J14" s="291"/>
      <c r="K14" s="300"/>
      <c r="L14" s="300"/>
      <c r="M14" s="301"/>
      <c r="N14" s="294">
        <v>3</v>
      </c>
      <c r="O14" s="145">
        <v>1</v>
      </c>
      <c r="P14" s="145">
        <v>2</v>
      </c>
      <c r="Q14" s="145"/>
      <c r="R14" s="145"/>
      <c r="S14" s="278"/>
      <c r="T14" s="302">
        <v>3</v>
      </c>
      <c r="U14" s="280">
        <v>1</v>
      </c>
      <c r="V14" s="281">
        <v>2</v>
      </c>
    </row>
    <row r="15" spans="1:22" ht="35.1" customHeight="1" x14ac:dyDescent="0.15">
      <c r="A15" s="470"/>
      <c r="B15" s="473"/>
      <c r="C15" s="134"/>
      <c r="D15" s="133" t="s">
        <v>89</v>
      </c>
      <c r="E15" s="150" t="s">
        <v>87</v>
      </c>
      <c r="F15" s="151" t="s">
        <v>90</v>
      </c>
      <c r="G15" s="152" t="s">
        <v>85</v>
      </c>
      <c r="H15" s="303">
        <v>3</v>
      </c>
      <c r="I15" s="154">
        <v>1</v>
      </c>
      <c r="J15" s="154">
        <v>2</v>
      </c>
      <c r="K15" s="154"/>
      <c r="L15" s="154"/>
      <c r="M15" s="304"/>
      <c r="N15" s="303"/>
      <c r="O15" s="149"/>
      <c r="P15" s="149"/>
      <c r="Q15" s="149"/>
      <c r="R15" s="149"/>
      <c r="S15" s="285"/>
      <c r="T15" s="298">
        <v>3</v>
      </c>
      <c r="U15" s="287">
        <v>1</v>
      </c>
      <c r="V15" s="288">
        <v>2</v>
      </c>
    </row>
    <row r="16" spans="1:22" ht="35.1" customHeight="1" x14ac:dyDescent="0.15">
      <c r="A16" s="470"/>
      <c r="B16" s="473"/>
      <c r="C16" s="134"/>
      <c r="D16" s="133" t="s">
        <v>91</v>
      </c>
      <c r="E16" s="150" t="s">
        <v>92</v>
      </c>
      <c r="F16" s="153" t="s">
        <v>28</v>
      </c>
      <c r="G16" s="152" t="s">
        <v>85</v>
      </c>
      <c r="H16" s="297"/>
      <c r="I16" s="149"/>
      <c r="J16" s="149"/>
      <c r="K16" s="149">
        <v>3</v>
      </c>
      <c r="L16" s="149">
        <v>1</v>
      </c>
      <c r="M16" s="285">
        <v>2</v>
      </c>
      <c r="N16" s="297"/>
      <c r="O16" s="149"/>
      <c r="P16" s="149"/>
      <c r="Q16" s="149"/>
      <c r="R16" s="149"/>
      <c r="S16" s="285"/>
      <c r="T16" s="284">
        <v>3</v>
      </c>
      <c r="U16" s="149">
        <v>1</v>
      </c>
      <c r="V16" s="285">
        <v>2</v>
      </c>
    </row>
    <row r="17" spans="1:22" ht="35.1" customHeight="1" x14ac:dyDescent="0.15">
      <c r="A17" s="470"/>
      <c r="B17" s="473"/>
      <c r="C17" s="134"/>
      <c r="D17" s="133" t="s">
        <v>93</v>
      </c>
      <c r="E17" s="150" t="s">
        <v>87</v>
      </c>
      <c r="F17" s="151" t="s">
        <v>28</v>
      </c>
      <c r="G17" s="152" t="s">
        <v>94</v>
      </c>
      <c r="H17" s="297"/>
      <c r="I17" s="149"/>
      <c r="J17" s="149"/>
      <c r="K17" s="149"/>
      <c r="L17" s="149"/>
      <c r="M17" s="285"/>
      <c r="N17" s="297">
        <v>3</v>
      </c>
      <c r="O17" s="149">
        <v>1</v>
      </c>
      <c r="P17" s="149">
        <v>2</v>
      </c>
      <c r="Q17" s="149"/>
      <c r="R17" s="149"/>
      <c r="S17" s="285"/>
      <c r="T17" s="298">
        <v>3</v>
      </c>
      <c r="U17" s="287">
        <v>1</v>
      </c>
      <c r="V17" s="288">
        <v>2</v>
      </c>
    </row>
    <row r="18" spans="1:22" ht="35.1" customHeight="1" x14ac:dyDescent="0.15">
      <c r="A18" s="470"/>
      <c r="B18" s="473"/>
      <c r="C18" s="134"/>
      <c r="D18" s="133" t="s">
        <v>95</v>
      </c>
      <c r="E18" s="150" t="s">
        <v>87</v>
      </c>
      <c r="F18" s="151" t="s">
        <v>28</v>
      </c>
      <c r="G18" s="152" t="s">
        <v>94</v>
      </c>
      <c r="H18" s="297"/>
      <c r="I18" s="149"/>
      <c r="J18" s="149"/>
      <c r="K18" s="149">
        <v>3</v>
      </c>
      <c r="L18" s="149">
        <v>1</v>
      </c>
      <c r="M18" s="285">
        <v>2</v>
      </c>
      <c r="N18" s="297"/>
      <c r="O18" s="149"/>
      <c r="P18" s="149"/>
      <c r="Q18" s="149"/>
      <c r="R18" s="149"/>
      <c r="S18" s="285"/>
      <c r="T18" s="298">
        <v>3</v>
      </c>
      <c r="U18" s="287">
        <v>1</v>
      </c>
      <c r="V18" s="288">
        <v>2</v>
      </c>
    </row>
    <row r="19" spans="1:22" ht="35.1" customHeight="1" x14ac:dyDescent="0.15">
      <c r="A19" s="470"/>
      <c r="B19" s="473"/>
      <c r="C19" s="134"/>
      <c r="D19" s="133" t="s">
        <v>96</v>
      </c>
      <c r="E19" s="150" t="s">
        <v>87</v>
      </c>
      <c r="F19" s="151" t="s">
        <v>97</v>
      </c>
      <c r="G19" s="152" t="s">
        <v>94</v>
      </c>
      <c r="H19" s="297"/>
      <c r="I19" s="149"/>
      <c r="J19" s="149"/>
      <c r="K19" s="149"/>
      <c r="L19" s="149"/>
      <c r="M19" s="285"/>
      <c r="N19" s="297"/>
      <c r="O19" s="149"/>
      <c r="P19" s="149"/>
      <c r="Q19" s="149">
        <v>3</v>
      </c>
      <c r="R19" s="149">
        <v>1</v>
      </c>
      <c r="S19" s="285">
        <v>2</v>
      </c>
      <c r="T19" s="298">
        <v>3</v>
      </c>
      <c r="U19" s="287">
        <v>1</v>
      </c>
      <c r="V19" s="288">
        <v>2</v>
      </c>
    </row>
    <row r="20" spans="1:22" ht="35.1" customHeight="1" x14ac:dyDescent="0.15">
      <c r="A20" s="470"/>
      <c r="B20" s="473"/>
      <c r="C20" s="134"/>
      <c r="D20" s="154" t="s">
        <v>98</v>
      </c>
      <c r="E20" s="150" t="s">
        <v>99</v>
      </c>
      <c r="F20" s="151" t="s">
        <v>90</v>
      </c>
      <c r="G20" s="152" t="s">
        <v>94</v>
      </c>
      <c r="H20" s="303"/>
      <c r="I20" s="154"/>
      <c r="J20" s="154"/>
      <c r="K20" s="154"/>
      <c r="L20" s="154"/>
      <c r="M20" s="304"/>
      <c r="N20" s="303">
        <v>3</v>
      </c>
      <c r="O20" s="154">
        <v>1</v>
      </c>
      <c r="P20" s="154">
        <v>2</v>
      </c>
      <c r="Q20" s="154"/>
      <c r="R20" s="154"/>
      <c r="S20" s="304"/>
      <c r="T20" s="298">
        <v>3</v>
      </c>
      <c r="U20" s="287">
        <v>1</v>
      </c>
      <c r="V20" s="288">
        <v>2</v>
      </c>
    </row>
    <row r="21" spans="1:22" ht="35.1" customHeight="1" x14ac:dyDescent="0.15">
      <c r="A21" s="470"/>
      <c r="B21" s="473"/>
      <c r="C21" s="132"/>
      <c r="D21" s="154" t="s">
        <v>100</v>
      </c>
      <c r="E21" s="150" t="s">
        <v>101</v>
      </c>
      <c r="F21" s="151" t="s">
        <v>102</v>
      </c>
      <c r="G21" s="152" t="s">
        <v>94</v>
      </c>
      <c r="H21" s="297"/>
      <c r="I21" s="149"/>
      <c r="J21" s="149"/>
      <c r="K21" s="149"/>
      <c r="L21" s="149"/>
      <c r="M21" s="305"/>
      <c r="N21" s="306">
        <v>3</v>
      </c>
      <c r="O21" s="307">
        <v>1</v>
      </c>
      <c r="P21" s="307">
        <v>2</v>
      </c>
      <c r="Q21" s="307"/>
      <c r="R21" s="307"/>
      <c r="S21" s="305"/>
      <c r="T21" s="308">
        <v>3</v>
      </c>
      <c r="U21" s="307">
        <v>1</v>
      </c>
      <c r="V21" s="305">
        <v>2</v>
      </c>
    </row>
    <row r="22" spans="1:22" ht="35.1" customHeight="1" x14ac:dyDescent="0.15">
      <c r="A22" s="470"/>
      <c r="B22" s="473"/>
      <c r="C22" s="132"/>
      <c r="D22" s="154" t="s">
        <v>103</v>
      </c>
      <c r="E22" s="150" t="s">
        <v>104</v>
      </c>
      <c r="F22" s="153" t="s">
        <v>28</v>
      </c>
      <c r="G22" s="152" t="s">
        <v>94</v>
      </c>
      <c r="H22" s="297"/>
      <c r="I22" s="149"/>
      <c r="J22" s="149"/>
      <c r="K22" s="149"/>
      <c r="L22" s="309"/>
      <c r="M22" s="285"/>
      <c r="N22" s="284"/>
      <c r="O22" s="149"/>
      <c r="P22" s="149"/>
      <c r="Q22" s="149">
        <v>3</v>
      </c>
      <c r="R22" s="309">
        <v>1</v>
      </c>
      <c r="S22" s="285">
        <v>2</v>
      </c>
      <c r="T22" s="297">
        <v>3</v>
      </c>
      <c r="U22" s="149">
        <v>1</v>
      </c>
      <c r="V22" s="285">
        <v>2</v>
      </c>
    </row>
    <row r="23" spans="1:22" ht="35.1" customHeight="1" thickBot="1" x14ac:dyDescent="0.2">
      <c r="A23" s="471"/>
      <c r="B23" s="155" t="s">
        <v>12</v>
      </c>
      <c r="C23" s="155"/>
      <c r="D23" s="156"/>
      <c r="E23" s="157"/>
      <c r="F23" s="158"/>
      <c r="G23" s="159"/>
      <c r="H23" s="144">
        <f>SUM(H11:H22)</f>
        <v>3</v>
      </c>
      <c r="I23" s="138">
        <f t="shared" ref="I23:V23" si="5">SUM(I11:I22)</f>
        <v>1</v>
      </c>
      <c r="J23" s="138">
        <f t="shared" si="5"/>
        <v>2</v>
      </c>
      <c r="K23" s="138">
        <f t="shared" si="5"/>
        <v>9</v>
      </c>
      <c r="L23" s="141">
        <f t="shared" si="5"/>
        <v>3</v>
      </c>
      <c r="M23" s="142">
        <f t="shared" si="5"/>
        <v>6</v>
      </c>
      <c r="N23" s="144">
        <f t="shared" si="5"/>
        <v>12</v>
      </c>
      <c r="O23" s="138">
        <f t="shared" si="5"/>
        <v>4</v>
      </c>
      <c r="P23" s="138">
        <f t="shared" si="5"/>
        <v>8</v>
      </c>
      <c r="Q23" s="138">
        <f t="shared" si="5"/>
        <v>12</v>
      </c>
      <c r="R23" s="141">
        <f t="shared" si="5"/>
        <v>4</v>
      </c>
      <c r="S23" s="142">
        <f t="shared" si="5"/>
        <v>8</v>
      </c>
      <c r="T23" s="144">
        <f t="shared" si="5"/>
        <v>36</v>
      </c>
      <c r="U23" s="138">
        <f t="shared" si="5"/>
        <v>12</v>
      </c>
      <c r="V23" s="142">
        <f t="shared" si="5"/>
        <v>24</v>
      </c>
    </row>
    <row r="24" spans="1:22" ht="35.1" customHeight="1" x14ac:dyDescent="0.15">
      <c r="A24" s="479" t="s">
        <v>14</v>
      </c>
      <c r="B24" s="476" t="s">
        <v>61</v>
      </c>
      <c r="C24" s="160"/>
      <c r="D24" s="161" t="s">
        <v>264</v>
      </c>
      <c r="E24" s="162" t="s">
        <v>64</v>
      </c>
      <c r="F24" s="163" t="s">
        <v>24</v>
      </c>
      <c r="G24" s="148" t="s">
        <v>24</v>
      </c>
      <c r="H24" s="294"/>
      <c r="I24" s="291"/>
      <c r="J24" s="291"/>
      <c r="K24" s="291"/>
      <c r="L24" s="291"/>
      <c r="M24" s="310"/>
      <c r="N24" s="291">
        <v>1</v>
      </c>
      <c r="O24" s="291">
        <v>1</v>
      </c>
      <c r="P24" s="291">
        <v>0</v>
      </c>
      <c r="Q24" s="294"/>
      <c r="R24" s="291"/>
      <c r="S24" s="310"/>
      <c r="T24" s="277">
        <v>1</v>
      </c>
      <c r="U24" s="145">
        <v>1</v>
      </c>
      <c r="V24" s="278">
        <v>0</v>
      </c>
    </row>
    <row r="25" spans="1:22" ht="35.1" customHeight="1" thickBot="1" x14ac:dyDescent="0.2">
      <c r="A25" s="480"/>
      <c r="B25" s="477"/>
      <c r="C25" s="164"/>
      <c r="D25" s="165" t="s">
        <v>265</v>
      </c>
      <c r="E25" s="166" t="s">
        <v>65</v>
      </c>
      <c r="F25" s="167" t="s">
        <v>24</v>
      </c>
      <c r="G25" s="168" t="s">
        <v>24</v>
      </c>
      <c r="H25" s="311"/>
      <c r="I25" s="165"/>
      <c r="J25" s="165"/>
      <c r="K25" s="165"/>
      <c r="L25" s="165"/>
      <c r="M25" s="312"/>
      <c r="N25" s="311"/>
      <c r="O25" s="165"/>
      <c r="P25" s="165"/>
      <c r="Q25" s="165">
        <v>1</v>
      </c>
      <c r="R25" s="165">
        <v>1</v>
      </c>
      <c r="S25" s="312">
        <v>0</v>
      </c>
      <c r="T25" s="313">
        <v>1</v>
      </c>
      <c r="U25" s="314">
        <v>1</v>
      </c>
      <c r="V25" s="315">
        <v>0</v>
      </c>
    </row>
    <row r="26" spans="1:22" ht="35.1" customHeight="1" x14ac:dyDescent="0.15">
      <c r="A26" s="481"/>
      <c r="B26" s="474" t="s">
        <v>9</v>
      </c>
      <c r="C26" s="169"/>
      <c r="D26" s="129" t="s">
        <v>29</v>
      </c>
      <c r="E26" s="128" t="s">
        <v>21</v>
      </c>
      <c r="F26" s="130" t="s">
        <v>24</v>
      </c>
      <c r="G26" s="131" t="s">
        <v>24</v>
      </c>
      <c r="H26" s="299"/>
      <c r="I26" s="145"/>
      <c r="J26" s="145"/>
      <c r="K26" s="145">
        <v>3</v>
      </c>
      <c r="L26" s="145">
        <v>1</v>
      </c>
      <c r="M26" s="278">
        <v>2</v>
      </c>
      <c r="N26" s="299"/>
      <c r="O26" s="145"/>
      <c r="P26" s="145"/>
      <c r="Q26" s="145"/>
      <c r="R26" s="145"/>
      <c r="S26" s="278"/>
      <c r="T26" s="277">
        <v>3</v>
      </c>
      <c r="U26" s="145">
        <v>1</v>
      </c>
      <c r="V26" s="278">
        <v>2</v>
      </c>
    </row>
    <row r="27" spans="1:22" ht="35.1" customHeight="1" x14ac:dyDescent="0.15">
      <c r="A27" s="481"/>
      <c r="B27" s="475"/>
      <c r="C27" s="170"/>
      <c r="D27" s="133" t="s">
        <v>32</v>
      </c>
      <c r="E27" s="134" t="s">
        <v>21</v>
      </c>
      <c r="F27" s="135" t="s">
        <v>24</v>
      </c>
      <c r="G27" s="136" t="s">
        <v>24</v>
      </c>
      <c r="H27" s="297">
        <v>3</v>
      </c>
      <c r="I27" s="149">
        <v>1</v>
      </c>
      <c r="J27" s="149">
        <v>2</v>
      </c>
      <c r="K27" s="149"/>
      <c r="L27" s="149"/>
      <c r="M27" s="285"/>
      <c r="N27" s="297"/>
      <c r="O27" s="149"/>
      <c r="P27" s="149"/>
      <c r="Q27" s="149"/>
      <c r="R27" s="149"/>
      <c r="S27" s="285"/>
      <c r="T27" s="284">
        <v>3</v>
      </c>
      <c r="U27" s="149">
        <v>1</v>
      </c>
      <c r="V27" s="285">
        <v>2</v>
      </c>
    </row>
    <row r="28" spans="1:22" ht="35.1" customHeight="1" x14ac:dyDescent="0.15">
      <c r="A28" s="481"/>
      <c r="B28" s="475"/>
      <c r="C28" s="170"/>
      <c r="D28" s="133" t="s">
        <v>33</v>
      </c>
      <c r="E28" s="134" t="s">
        <v>21</v>
      </c>
      <c r="F28" s="135" t="s">
        <v>24</v>
      </c>
      <c r="G28" s="136" t="s">
        <v>24</v>
      </c>
      <c r="H28" s="297">
        <v>3</v>
      </c>
      <c r="I28" s="149">
        <v>1</v>
      </c>
      <c r="J28" s="149">
        <v>2</v>
      </c>
      <c r="K28" s="149"/>
      <c r="L28" s="149"/>
      <c r="M28" s="285"/>
      <c r="N28" s="297"/>
      <c r="O28" s="149"/>
      <c r="P28" s="149"/>
      <c r="Q28" s="149"/>
      <c r="R28" s="149"/>
      <c r="S28" s="285"/>
      <c r="T28" s="284">
        <v>3</v>
      </c>
      <c r="U28" s="149">
        <v>1</v>
      </c>
      <c r="V28" s="285">
        <v>2</v>
      </c>
    </row>
    <row r="29" spans="1:22" ht="35.1" customHeight="1" x14ac:dyDescent="0.15">
      <c r="A29" s="481"/>
      <c r="B29" s="475"/>
      <c r="C29" s="170"/>
      <c r="D29" s="133" t="s">
        <v>44</v>
      </c>
      <c r="E29" s="134" t="s">
        <v>21</v>
      </c>
      <c r="F29" s="135" t="s">
        <v>24</v>
      </c>
      <c r="G29" s="136" t="s">
        <v>24</v>
      </c>
      <c r="H29" s="297"/>
      <c r="I29" s="149"/>
      <c r="J29" s="149"/>
      <c r="K29" s="149">
        <v>3</v>
      </c>
      <c r="L29" s="149">
        <v>1</v>
      </c>
      <c r="M29" s="285">
        <v>2</v>
      </c>
      <c r="N29" s="316"/>
      <c r="O29" s="317"/>
      <c r="P29" s="317"/>
      <c r="Q29" s="296"/>
      <c r="R29" s="296"/>
      <c r="S29" s="318"/>
      <c r="T29" s="284">
        <v>3</v>
      </c>
      <c r="U29" s="149">
        <v>1</v>
      </c>
      <c r="V29" s="285">
        <v>2</v>
      </c>
    </row>
    <row r="30" spans="1:22" ht="35.1" customHeight="1" x14ac:dyDescent="0.15">
      <c r="A30" s="481"/>
      <c r="B30" s="475"/>
      <c r="C30" s="171"/>
      <c r="D30" s="154" t="s">
        <v>46</v>
      </c>
      <c r="E30" s="150" t="s">
        <v>47</v>
      </c>
      <c r="F30" s="153" t="s">
        <v>24</v>
      </c>
      <c r="G30" s="152" t="s">
        <v>24</v>
      </c>
      <c r="H30" s="303"/>
      <c r="I30" s="154"/>
      <c r="J30" s="154"/>
      <c r="K30" s="154"/>
      <c r="L30" s="154"/>
      <c r="M30" s="304"/>
      <c r="N30" s="303"/>
      <c r="O30" s="154"/>
      <c r="P30" s="337"/>
      <c r="Q30" s="154">
        <v>3</v>
      </c>
      <c r="R30" s="154">
        <v>1</v>
      </c>
      <c r="S30" s="337">
        <v>2</v>
      </c>
      <c r="T30" s="319">
        <v>3</v>
      </c>
      <c r="U30" s="154">
        <v>1</v>
      </c>
      <c r="V30" s="304">
        <v>2</v>
      </c>
    </row>
    <row r="31" spans="1:22" ht="35.1" customHeight="1" x14ac:dyDescent="0.15">
      <c r="A31" s="481"/>
      <c r="B31" s="475"/>
      <c r="C31" s="171"/>
      <c r="D31" s="154" t="s">
        <v>48</v>
      </c>
      <c r="E31" s="150" t="s">
        <v>49</v>
      </c>
      <c r="F31" s="153" t="s">
        <v>24</v>
      </c>
      <c r="G31" s="152" t="s">
        <v>24</v>
      </c>
      <c r="H31" s="303">
        <v>3</v>
      </c>
      <c r="I31" s="154">
        <v>1</v>
      </c>
      <c r="J31" s="154">
        <v>2</v>
      </c>
      <c r="K31" s="154"/>
      <c r="L31" s="154"/>
      <c r="M31" s="304"/>
      <c r="N31" s="303"/>
      <c r="O31" s="154"/>
      <c r="P31" s="154"/>
      <c r="Q31" s="154"/>
      <c r="R31" s="154"/>
      <c r="S31" s="304"/>
      <c r="T31" s="284">
        <v>3</v>
      </c>
      <c r="U31" s="149">
        <v>1</v>
      </c>
      <c r="V31" s="285">
        <v>2</v>
      </c>
    </row>
    <row r="32" spans="1:22" ht="35.1" customHeight="1" x14ac:dyDescent="0.15">
      <c r="A32" s="481"/>
      <c r="B32" s="475"/>
      <c r="C32" s="171"/>
      <c r="D32" s="172" t="s">
        <v>50</v>
      </c>
      <c r="E32" s="150" t="s">
        <v>21</v>
      </c>
      <c r="F32" s="153" t="s">
        <v>24</v>
      </c>
      <c r="G32" s="152" t="s">
        <v>24</v>
      </c>
      <c r="H32" s="303"/>
      <c r="I32" s="154"/>
      <c r="J32" s="154"/>
      <c r="K32" s="154"/>
      <c r="L32" s="154"/>
      <c r="M32" s="304"/>
      <c r="N32" s="303">
        <v>3</v>
      </c>
      <c r="O32" s="154">
        <v>1</v>
      </c>
      <c r="P32" s="154">
        <v>2</v>
      </c>
      <c r="Q32" s="154"/>
      <c r="R32" s="154"/>
      <c r="S32" s="304"/>
      <c r="T32" s="284">
        <v>3</v>
      </c>
      <c r="U32" s="149">
        <v>1</v>
      </c>
      <c r="V32" s="285">
        <v>2</v>
      </c>
    </row>
    <row r="33" spans="1:22" ht="35.1" customHeight="1" x14ac:dyDescent="0.15">
      <c r="A33" s="481"/>
      <c r="B33" s="475"/>
      <c r="C33" s="171"/>
      <c r="D33" s="154" t="s">
        <v>51</v>
      </c>
      <c r="E33" s="150" t="s">
        <v>52</v>
      </c>
      <c r="F33" s="153" t="s">
        <v>24</v>
      </c>
      <c r="G33" s="152" t="s">
        <v>24</v>
      </c>
      <c r="H33" s="303"/>
      <c r="I33" s="154"/>
      <c r="J33" s="154"/>
      <c r="K33" s="154"/>
      <c r="L33" s="154"/>
      <c r="M33" s="304"/>
      <c r="N33" s="303">
        <v>3</v>
      </c>
      <c r="O33" s="154">
        <v>1</v>
      </c>
      <c r="P33" s="154">
        <v>2</v>
      </c>
      <c r="Q33" s="154"/>
      <c r="R33" s="154"/>
      <c r="S33" s="304"/>
      <c r="T33" s="284">
        <v>3</v>
      </c>
      <c r="U33" s="149">
        <v>1</v>
      </c>
      <c r="V33" s="285">
        <v>2</v>
      </c>
    </row>
    <row r="34" spans="1:22" ht="35.1" customHeight="1" x14ac:dyDescent="0.15">
      <c r="A34" s="481"/>
      <c r="B34" s="475"/>
      <c r="C34" s="171"/>
      <c r="D34" s="154" t="s">
        <v>53</v>
      </c>
      <c r="E34" s="150" t="s">
        <v>54</v>
      </c>
      <c r="F34" s="153" t="s">
        <v>24</v>
      </c>
      <c r="G34" s="152" t="s">
        <v>24</v>
      </c>
      <c r="H34" s="303"/>
      <c r="I34" s="154"/>
      <c r="J34" s="154"/>
      <c r="K34" s="154"/>
      <c r="L34" s="154"/>
      <c r="M34" s="304"/>
      <c r="N34" s="303"/>
      <c r="O34" s="154"/>
      <c r="P34" s="154"/>
      <c r="Q34" s="154">
        <v>3</v>
      </c>
      <c r="R34" s="154">
        <v>1</v>
      </c>
      <c r="S34" s="304">
        <v>2</v>
      </c>
      <c r="T34" s="284">
        <v>3</v>
      </c>
      <c r="U34" s="149">
        <v>1</v>
      </c>
      <c r="V34" s="285">
        <v>2</v>
      </c>
    </row>
    <row r="35" spans="1:22" ht="35.1" customHeight="1" x14ac:dyDescent="0.15">
      <c r="A35" s="481"/>
      <c r="B35" s="475"/>
      <c r="C35" s="171"/>
      <c r="D35" s="154" t="s">
        <v>60</v>
      </c>
      <c r="E35" s="150" t="s">
        <v>78</v>
      </c>
      <c r="F35" s="153" t="s">
        <v>24</v>
      </c>
      <c r="G35" s="152" t="s">
        <v>24</v>
      </c>
      <c r="H35" s="303"/>
      <c r="I35" s="154"/>
      <c r="J35" s="154"/>
      <c r="K35" s="154"/>
      <c r="L35" s="154"/>
      <c r="M35" s="304"/>
      <c r="N35" s="320"/>
      <c r="O35" s="320"/>
      <c r="P35" s="320"/>
      <c r="Q35" s="321">
        <v>2</v>
      </c>
      <c r="R35" s="320">
        <v>1</v>
      </c>
      <c r="S35" s="322">
        <v>1</v>
      </c>
      <c r="T35" s="308">
        <v>2</v>
      </c>
      <c r="U35" s="307">
        <v>1</v>
      </c>
      <c r="V35" s="305">
        <v>1</v>
      </c>
    </row>
    <row r="36" spans="1:22" ht="35.1" customHeight="1" x14ac:dyDescent="0.15">
      <c r="A36" s="481"/>
      <c r="B36" s="170"/>
      <c r="C36" s="171"/>
      <c r="D36" s="154" t="s">
        <v>278</v>
      </c>
      <c r="E36" s="150"/>
      <c r="F36" s="153" t="s">
        <v>24</v>
      </c>
      <c r="G36" s="152" t="s">
        <v>24</v>
      </c>
      <c r="H36" s="303"/>
      <c r="I36" s="154"/>
      <c r="J36" s="154"/>
      <c r="K36" s="154">
        <v>3</v>
      </c>
      <c r="L36" s="154">
        <v>1</v>
      </c>
      <c r="M36" s="304">
        <v>2</v>
      </c>
      <c r="N36" s="321"/>
      <c r="O36" s="320"/>
      <c r="P36" s="320"/>
      <c r="Q36" s="321"/>
      <c r="R36" s="338"/>
      <c r="S36" s="322"/>
      <c r="T36" s="321">
        <v>3</v>
      </c>
      <c r="U36" s="320">
        <v>1</v>
      </c>
      <c r="V36" s="322">
        <v>2</v>
      </c>
    </row>
    <row r="37" spans="1:22" ht="35.1" customHeight="1" x14ac:dyDescent="0.15">
      <c r="A37" s="482"/>
      <c r="B37" s="173" t="s">
        <v>12</v>
      </c>
      <c r="C37" s="174"/>
      <c r="D37" s="174"/>
      <c r="E37" s="175"/>
      <c r="F37" s="176"/>
      <c r="G37" s="177"/>
      <c r="H37" s="178">
        <f>SUM(H24:H36)</f>
        <v>9</v>
      </c>
      <c r="I37" s="178">
        <f t="shared" ref="I37:V37" si="6">SUM(I24:I36)</f>
        <v>3</v>
      </c>
      <c r="J37" s="178">
        <f t="shared" si="6"/>
        <v>6</v>
      </c>
      <c r="K37" s="178">
        <f t="shared" si="6"/>
        <v>9</v>
      </c>
      <c r="L37" s="178">
        <f t="shared" si="6"/>
        <v>3</v>
      </c>
      <c r="M37" s="178">
        <f t="shared" si="6"/>
        <v>6</v>
      </c>
      <c r="N37" s="178">
        <f t="shared" si="6"/>
        <v>7</v>
      </c>
      <c r="O37" s="178">
        <f t="shared" si="6"/>
        <v>3</v>
      </c>
      <c r="P37" s="178">
        <f t="shared" si="6"/>
        <v>4</v>
      </c>
      <c r="Q37" s="178">
        <f t="shared" si="6"/>
        <v>9</v>
      </c>
      <c r="R37" s="178">
        <f t="shared" si="6"/>
        <v>4</v>
      </c>
      <c r="S37" s="178">
        <f t="shared" si="6"/>
        <v>5</v>
      </c>
      <c r="T37" s="178">
        <f t="shared" si="6"/>
        <v>34</v>
      </c>
      <c r="U37" s="178">
        <f t="shared" si="6"/>
        <v>13</v>
      </c>
      <c r="V37" s="178">
        <f t="shared" si="6"/>
        <v>21</v>
      </c>
    </row>
    <row r="38" spans="1:22" ht="35.1" customHeight="1" thickBot="1" x14ac:dyDescent="0.2">
      <c r="A38" s="463" t="s">
        <v>10</v>
      </c>
      <c r="B38" s="464"/>
      <c r="C38" s="464"/>
      <c r="D38" s="464"/>
      <c r="E38" s="464"/>
      <c r="F38" s="464"/>
      <c r="G38" s="465"/>
      <c r="H38" s="144">
        <f>H37+H10+H23</f>
        <v>19</v>
      </c>
      <c r="I38" s="144">
        <f t="shared" ref="I38:V38" si="7">I37+I10+I23</f>
        <v>11</v>
      </c>
      <c r="J38" s="144">
        <f t="shared" si="7"/>
        <v>8</v>
      </c>
      <c r="K38" s="144">
        <f t="shared" si="7"/>
        <v>20</v>
      </c>
      <c r="L38" s="144">
        <f t="shared" si="7"/>
        <v>7</v>
      </c>
      <c r="M38" s="144">
        <f t="shared" si="7"/>
        <v>13</v>
      </c>
      <c r="N38" s="144">
        <f t="shared" si="7"/>
        <v>19</v>
      </c>
      <c r="O38" s="144">
        <f t="shared" si="7"/>
        <v>7</v>
      </c>
      <c r="P38" s="144">
        <f t="shared" si="7"/>
        <v>12</v>
      </c>
      <c r="Q38" s="144">
        <f t="shared" si="7"/>
        <v>21</v>
      </c>
      <c r="R38" s="144">
        <f t="shared" si="7"/>
        <v>8</v>
      </c>
      <c r="S38" s="144">
        <f t="shared" si="7"/>
        <v>13</v>
      </c>
      <c r="T38" s="144">
        <f t="shared" si="7"/>
        <v>79</v>
      </c>
      <c r="U38" s="144">
        <f t="shared" si="7"/>
        <v>33</v>
      </c>
      <c r="V38" s="144">
        <f t="shared" si="7"/>
        <v>46</v>
      </c>
    </row>
  </sheetData>
  <mergeCells count="21">
    <mergeCell ref="A38:G38"/>
    <mergeCell ref="A5:A10"/>
    <mergeCell ref="A11:A23"/>
    <mergeCell ref="B11:B22"/>
    <mergeCell ref="B26:B35"/>
    <mergeCell ref="B24:B25"/>
    <mergeCell ref="B6:B9"/>
    <mergeCell ref="A24:A37"/>
    <mergeCell ref="G2:G4"/>
    <mergeCell ref="H2:M2"/>
    <mergeCell ref="N2:S2"/>
    <mergeCell ref="T2:V3"/>
    <mergeCell ref="H3:J3"/>
    <mergeCell ref="K3:M3"/>
    <mergeCell ref="N3:P3"/>
    <mergeCell ref="Q3:S3"/>
    <mergeCell ref="A2:B4"/>
    <mergeCell ref="C2:C4"/>
    <mergeCell ref="D2:D4"/>
    <mergeCell ref="E2:E4"/>
    <mergeCell ref="F2:F4"/>
  </mergeCells>
  <phoneticPr fontId="6" type="noConversion"/>
  <printOptions horizontalCentered="1"/>
  <pageMargins left="0.39370078740157483" right="0.39370078740157483" top="1.4566929133858268" bottom="0.74803149606299213" header="0.59055118110236227" footer="0.31496062992125984"/>
  <pageSetup paperSize="9" scale="49" orientation="portrait" r:id="rId1"/>
  <headerFooter>
    <oddHeader>&amp;C&amp;"맑은 고딕,굵게"&amp;20 2020~2021학년도 교육과정구성표(2년제)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zoomScaleNormal="100" workbookViewId="0">
      <selection activeCell="F2" sqref="F2:K2"/>
    </sheetView>
  </sheetViews>
  <sheetFormatPr defaultRowHeight="13.5" x14ac:dyDescent="0.15"/>
  <cols>
    <col min="1" max="12" width="10.77734375" customWidth="1"/>
  </cols>
  <sheetData>
    <row r="1" spans="1:12" ht="24.95" customHeight="1" thickBot="1" x14ac:dyDescent="0.2">
      <c r="A1" s="36" t="s">
        <v>180</v>
      </c>
      <c r="B1" s="37"/>
      <c r="C1" s="37"/>
      <c r="D1" s="37"/>
      <c r="E1" s="37"/>
      <c r="F1" s="37"/>
      <c r="G1" s="37"/>
      <c r="H1" s="575" t="s">
        <v>179</v>
      </c>
      <c r="I1" s="575"/>
      <c r="J1" s="575"/>
      <c r="K1" s="575"/>
      <c r="L1" s="35" t="s">
        <v>271</v>
      </c>
    </row>
    <row r="2" spans="1:12" ht="24.95" customHeight="1" x14ac:dyDescent="0.15">
      <c r="A2" s="576" t="s">
        <v>178</v>
      </c>
      <c r="B2" s="579" t="s">
        <v>177</v>
      </c>
      <c r="C2" s="582" t="s">
        <v>176</v>
      </c>
      <c r="D2" s="582" t="s">
        <v>175</v>
      </c>
      <c r="E2" s="582" t="s">
        <v>174</v>
      </c>
      <c r="F2" s="579" t="s">
        <v>213</v>
      </c>
      <c r="G2" s="579"/>
      <c r="H2" s="579"/>
      <c r="I2" s="579" t="s">
        <v>328</v>
      </c>
      <c r="J2" s="579"/>
      <c r="K2" s="579"/>
      <c r="L2" s="585" t="s">
        <v>173</v>
      </c>
    </row>
    <row r="3" spans="1:12" ht="24.95" customHeight="1" x14ac:dyDescent="0.15">
      <c r="A3" s="577"/>
      <c r="B3" s="580"/>
      <c r="C3" s="583"/>
      <c r="D3" s="583"/>
      <c r="E3" s="583"/>
      <c r="F3" s="580" t="s">
        <v>210</v>
      </c>
      <c r="G3" s="580"/>
      <c r="H3" s="580"/>
      <c r="I3" s="580" t="s">
        <v>210</v>
      </c>
      <c r="J3" s="580"/>
      <c r="K3" s="580"/>
      <c r="L3" s="586"/>
    </row>
    <row r="4" spans="1:12" ht="24.95" customHeight="1" x14ac:dyDescent="0.15">
      <c r="A4" s="577"/>
      <c r="B4" s="580"/>
      <c r="C4" s="583"/>
      <c r="D4" s="583"/>
      <c r="E4" s="583"/>
      <c r="F4" s="580" t="s">
        <v>6</v>
      </c>
      <c r="G4" s="580" t="s">
        <v>172</v>
      </c>
      <c r="H4" s="580"/>
      <c r="I4" s="580" t="s">
        <v>6</v>
      </c>
      <c r="J4" s="580" t="s">
        <v>172</v>
      </c>
      <c r="K4" s="580"/>
      <c r="L4" s="586"/>
    </row>
    <row r="5" spans="1:12" ht="24.95" customHeight="1" thickBot="1" x14ac:dyDescent="0.2">
      <c r="A5" s="578"/>
      <c r="B5" s="581"/>
      <c r="C5" s="584"/>
      <c r="D5" s="584"/>
      <c r="E5" s="584"/>
      <c r="F5" s="581"/>
      <c r="G5" s="34" t="s">
        <v>7</v>
      </c>
      <c r="H5" s="34" t="s">
        <v>8</v>
      </c>
      <c r="I5" s="581"/>
      <c r="J5" s="34" t="s">
        <v>7</v>
      </c>
      <c r="K5" s="34" t="s">
        <v>8</v>
      </c>
      <c r="L5" s="587"/>
    </row>
    <row r="6" spans="1:12" ht="24.95" customHeight="1" x14ac:dyDescent="0.15">
      <c r="A6" s="570">
        <v>1</v>
      </c>
      <c r="B6" s="484">
        <v>1</v>
      </c>
      <c r="C6" s="494" t="s">
        <v>171</v>
      </c>
      <c r="D6" s="483" t="s">
        <v>279</v>
      </c>
      <c r="E6" s="483"/>
      <c r="F6" s="572" t="s">
        <v>207</v>
      </c>
      <c r="G6" s="573"/>
      <c r="H6" s="574"/>
      <c r="I6" s="557" t="s">
        <v>207</v>
      </c>
      <c r="J6" s="558"/>
      <c r="K6" s="559"/>
      <c r="L6" s="560"/>
    </row>
    <row r="7" spans="1:12" ht="24.95" customHeight="1" x14ac:dyDescent="0.15">
      <c r="A7" s="571"/>
      <c r="B7" s="487"/>
      <c r="C7" s="489"/>
      <c r="D7" s="484"/>
      <c r="E7" s="484"/>
      <c r="F7" s="20">
        <v>1</v>
      </c>
      <c r="G7" s="20">
        <v>1</v>
      </c>
      <c r="H7" s="20">
        <v>0</v>
      </c>
      <c r="I7" s="20">
        <v>1</v>
      </c>
      <c r="J7" s="20">
        <v>1</v>
      </c>
      <c r="K7" s="20">
        <v>0</v>
      </c>
      <c r="L7" s="561"/>
    </row>
    <row r="8" spans="1:12" ht="24.95" customHeight="1" x14ac:dyDescent="0.15">
      <c r="A8" s="571"/>
      <c r="B8" s="487"/>
      <c r="C8" s="489"/>
      <c r="D8" s="485" t="s">
        <v>285</v>
      </c>
      <c r="E8" s="485"/>
      <c r="F8" s="562" t="s">
        <v>280</v>
      </c>
      <c r="G8" s="551"/>
      <c r="H8" s="551"/>
      <c r="I8" s="508" t="s">
        <v>208</v>
      </c>
      <c r="J8" s="508"/>
      <c r="K8" s="508"/>
      <c r="L8" s="546"/>
    </row>
    <row r="9" spans="1:12" ht="24.95" customHeight="1" x14ac:dyDescent="0.15">
      <c r="A9" s="571"/>
      <c r="B9" s="487"/>
      <c r="C9" s="489"/>
      <c r="D9" s="495"/>
      <c r="E9" s="484"/>
      <c r="F9" s="20">
        <v>2</v>
      </c>
      <c r="G9" s="20">
        <v>2</v>
      </c>
      <c r="H9" s="20">
        <v>0</v>
      </c>
      <c r="I9" s="20">
        <v>2</v>
      </c>
      <c r="J9" s="20">
        <v>2</v>
      </c>
      <c r="K9" s="20">
        <v>0</v>
      </c>
      <c r="L9" s="539"/>
    </row>
    <row r="10" spans="1:12" ht="24.95" customHeight="1" x14ac:dyDescent="0.15">
      <c r="A10" s="571"/>
      <c r="B10" s="487"/>
      <c r="C10" s="489"/>
      <c r="D10" s="495"/>
      <c r="E10" s="487"/>
      <c r="F10" s="551" t="s">
        <v>282</v>
      </c>
      <c r="G10" s="551"/>
      <c r="H10" s="551"/>
      <c r="I10" s="562" t="s">
        <v>282</v>
      </c>
      <c r="J10" s="562"/>
      <c r="K10" s="562"/>
      <c r="L10" s="565"/>
    </row>
    <row r="11" spans="1:12" ht="24.95" customHeight="1" x14ac:dyDescent="0.15">
      <c r="A11" s="571"/>
      <c r="B11" s="487"/>
      <c r="C11" s="489"/>
      <c r="D11" s="495"/>
      <c r="E11" s="487"/>
      <c r="F11" s="20">
        <v>2</v>
      </c>
      <c r="G11" s="20">
        <v>2</v>
      </c>
      <c r="H11" s="20">
        <v>0</v>
      </c>
      <c r="I11" s="25">
        <v>2</v>
      </c>
      <c r="J11" s="20">
        <v>2</v>
      </c>
      <c r="K11" s="20">
        <v>0</v>
      </c>
      <c r="L11" s="566"/>
    </row>
    <row r="12" spans="1:12" ht="24.95" customHeight="1" x14ac:dyDescent="0.15">
      <c r="A12" s="571"/>
      <c r="B12" s="487"/>
      <c r="C12" s="489"/>
      <c r="D12" s="495"/>
      <c r="E12" s="485"/>
      <c r="F12" s="551" t="s">
        <v>284</v>
      </c>
      <c r="G12" s="551"/>
      <c r="H12" s="551"/>
      <c r="I12" s="551" t="s">
        <v>283</v>
      </c>
      <c r="J12" s="551"/>
      <c r="K12" s="551"/>
      <c r="L12" s="563"/>
    </row>
    <row r="13" spans="1:12" ht="24.75" customHeight="1" x14ac:dyDescent="0.15">
      <c r="A13" s="571"/>
      <c r="B13" s="487"/>
      <c r="C13" s="489"/>
      <c r="D13" s="495"/>
      <c r="E13" s="484"/>
      <c r="F13" s="258">
        <v>2</v>
      </c>
      <c r="G13" s="258">
        <v>2</v>
      </c>
      <c r="H13" s="258">
        <v>0</v>
      </c>
      <c r="I13" s="20">
        <v>2</v>
      </c>
      <c r="J13" s="20">
        <v>2</v>
      </c>
      <c r="K13" s="20">
        <v>0</v>
      </c>
      <c r="L13" s="564"/>
    </row>
    <row r="14" spans="1:12" ht="24.95" customHeight="1" x14ac:dyDescent="0.15">
      <c r="A14" s="571"/>
      <c r="B14" s="487"/>
      <c r="C14" s="488" t="s">
        <v>170</v>
      </c>
      <c r="D14" s="488"/>
      <c r="E14" s="488"/>
      <c r="F14" s="38">
        <f>SUM(F13,F11,F9,F7)</f>
        <v>7</v>
      </c>
      <c r="G14" s="38">
        <f t="shared" ref="G14:K14" si="0">SUM(G13,G11,G9,G7)</f>
        <v>7</v>
      </c>
      <c r="H14" s="38">
        <f t="shared" si="0"/>
        <v>0</v>
      </c>
      <c r="I14" s="38">
        <f t="shared" si="0"/>
        <v>7</v>
      </c>
      <c r="J14" s="38">
        <f t="shared" si="0"/>
        <v>7</v>
      </c>
      <c r="K14" s="38">
        <f t="shared" si="0"/>
        <v>0</v>
      </c>
      <c r="L14" s="39"/>
    </row>
    <row r="15" spans="1:12" ht="24.95" customHeight="1" x14ac:dyDescent="0.15">
      <c r="A15" s="571"/>
      <c r="B15" s="487"/>
      <c r="C15" s="489" t="s">
        <v>169</v>
      </c>
      <c r="D15" s="487"/>
      <c r="E15" s="487"/>
      <c r="F15" s="508" t="s">
        <v>206</v>
      </c>
      <c r="G15" s="554"/>
      <c r="H15" s="554"/>
      <c r="I15" s="508" t="s">
        <v>206</v>
      </c>
      <c r="J15" s="554"/>
      <c r="K15" s="554"/>
      <c r="L15" s="546"/>
    </row>
    <row r="16" spans="1:12" ht="24.95" customHeight="1" x14ac:dyDescent="0.15">
      <c r="A16" s="571"/>
      <c r="B16" s="487"/>
      <c r="C16" s="489"/>
      <c r="D16" s="487"/>
      <c r="E16" s="487"/>
      <c r="F16" s="20">
        <v>3</v>
      </c>
      <c r="G16" s="20">
        <v>1</v>
      </c>
      <c r="H16" s="20">
        <v>2</v>
      </c>
      <c r="I16" s="258">
        <v>3</v>
      </c>
      <c r="J16" s="258">
        <v>1</v>
      </c>
      <c r="K16" s="258">
        <v>2</v>
      </c>
      <c r="L16" s="539"/>
    </row>
    <row r="17" spans="1:12" ht="24.95" customHeight="1" x14ac:dyDescent="0.15">
      <c r="A17" s="571"/>
      <c r="B17" s="487"/>
      <c r="C17" s="488" t="s">
        <v>142</v>
      </c>
      <c r="D17" s="488"/>
      <c r="E17" s="488"/>
      <c r="F17" s="40">
        <f>SUM(F16)</f>
        <v>3</v>
      </c>
      <c r="G17" s="251">
        <f t="shared" ref="G17:K17" si="1">SUM(G16)</f>
        <v>1</v>
      </c>
      <c r="H17" s="251">
        <f t="shared" si="1"/>
        <v>2</v>
      </c>
      <c r="I17" s="251">
        <f t="shared" si="1"/>
        <v>3</v>
      </c>
      <c r="J17" s="251">
        <f t="shared" si="1"/>
        <v>1</v>
      </c>
      <c r="K17" s="251">
        <f t="shared" si="1"/>
        <v>2</v>
      </c>
      <c r="L17" s="39"/>
    </row>
    <row r="18" spans="1:12" ht="24.95" customHeight="1" x14ac:dyDescent="0.15">
      <c r="A18" s="571"/>
      <c r="B18" s="487"/>
      <c r="C18" s="489" t="s">
        <v>141</v>
      </c>
      <c r="D18" s="487"/>
      <c r="E18" s="487"/>
      <c r="F18" s="536" t="s">
        <v>286</v>
      </c>
      <c r="G18" s="567"/>
      <c r="H18" s="568"/>
      <c r="I18" s="536" t="s">
        <v>286</v>
      </c>
      <c r="J18" s="567"/>
      <c r="K18" s="568"/>
      <c r="L18" s="549"/>
    </row>
    <row r="19" spans="1:12" ht="24.95" customHeight="1" x14ac:dyDescent="0.15">
      <c r="A19" s="571"/>
      <c r="B19" s="487"/>
      <c r="C19" s="489"/>
      <c r="D19" s="487"/>
      <c r="E19" s="487"/>
      <c r="F19" s="33">
        <v>3</v>
      </c>
      <c r="G19" s="33">
        <v>1</v>
      </c>
      <c r="H19" s="33">
        <v>2</v>
      </c>
      <c r="I19" s="253">
        <v>3</v>
      </c>
      <c r="J19" s="253">
        <v>1</v>
      </c>
      <c r="K19" s="253">
        <v>2</v>
      </c>
      <c r="L19" s="550"/>
    </row>
    <row r="20" spans="1:12" ht="24.95" customHeight="1" x14ac:dyDescent="0.15">
      <c r="A20" s="571"/>
      <c r="B20" s="487"/>
      <c r="C20" s="489"/>
      <c r="D20" s="487"/>
      <c r="E20" s="487"/>
      <c r="F20" s="508" t="s">
        <v>168</v>
      </c>
      <c r="G20" s="554"/>
      <c r="H20" s="554"/>
      <c r="I20" s="508" t="s">
        <v>168</v>
      </c>
      <c r="J20" s="554"/>
      <c r="K20" s="554"/>
      <c r="L20" s="549"/>
    </row>
    <row r="21" spans="1:12" ht="24.95" customHeight="1" x14ac:dyDescent="0.15">
      <c r="A21" s="571"/>
      <c r="B21" s="487"/>
      <c r="C21" s="489"/>
      <c r="D21" s="487"/>
      <c r="E21" s="487"/>
      <c r="F21" s="20">
        <v>3</v>
      </c>
      <c r="G21" s="20">
        <v>1</v>
      </c>
      <c r="H21" s="20">
        <v>2</v>
      </c>
      <c r="I21" s="258">
        <v>3</v>
      </c>
      <c r="J21" s="258">
        <v>1</v>
      </c>
      <c r="K21" s="258">
        <v>2</v>
      </c>
      <c r="L21" s="550"/>
    </row>
    <row r="22" spans="1:12" ht="24.95" customHeight="1" x14ac:dyDescent="0.15">
      <c r="A22" s="571"/>
      <c r="B22" s="487"/>
      <c r="C22" s="489"/>
      <c r="D22" s="487"/>
      <c r="E22" s="487"/>
      <c r="F22" s="508" t="s">
        <v>167</v>
      </c>
      <c r="G22" s="554"/>
      <c r="H22" s="554"/>
      <c r="I22" s="508" t="s">
        <v>167</v>
      </c>
      <c r="J22" s="554"/>
      <c r="K22" s="554"/>
      <c r="L22" s="533"/>
    </row>
    <row r="23" spans="1:12" ht="24.95" customHeight="1" x14ac:dyDescent="0.15">
      <c r="A23" s="571"/>
      <c r="B23" s="487"/>
      <c r="C23" s="489"/>
      <c r="D23" s="487"/>
      <c r="E23" s="487"/>
      <c r="F23" s="20">
        <v>3</v>
      </c>
      <c r="G23" s="20">
        <v>1</v>
      </c>
      <c r="H23" s="20">
        <v>2</v>
      </c>
      <c r="I23" s="258">
        <v>3</v>
      </c>
      <c r="J23" s="258">
        <v>1</v>
      </c>
      <c r="K23" s="258">
        <v>2</v>
      </c>
      <c r="L23" s="569"/>
    </row>
    <row r="24" spans="1:12" ht="24.95" customHeight="1" x14ac:dyDescent="0.15">
      <c r="A24" s="571"/>
      <c r="B24" s="487"/>
      <c r="C24" s="488" t="s">
        <v>150</v>
      </c>
      <c r="D24" s="488"/>
      <c r="E24" s="488"/>
      <c r="F24" s="40">
        <f>SUM(F23,F21,F19)</f>
        <v>9</v>
      </c>
      <c r="G24" s="251">
        <f t="shared" ref="G24:K24" si="2">SUM(G23,G21,G19)</f>
        <v>3</v>
      </c>
      <c r="H24" s="251">
        <f t="shared" si="2"/>
        <v>6</v>
      </c>
      <c r="I24" s="251">
        <f t="shared" si="2"/>
        <v>9</v>
      </c>
      <c r="J24" s="251">
        <f t="shared" si="2"/>
        <v>3</v>
      </c>
      <c r="K24" s="251">
        <f t="shared" si="2"/>
        <v>6</v>
      </c>
      <c r="L24" s="39"/>
    </row>
    <row r="25" spans="1:12" ht="24.95" customHeight="1" x14ac:dyDescent="0.15">
      <c r="A25" s="571"/>
      <c r="B25" s="490" t="s">
        <v>149</v>
      </c>
      <c r="C25" s="490"/>
      <c r="D25" s="490"/>
      <c r="E25" s="490"/>
      <c r="F25" s="41">
        <f>SUM(F24,F17,F14)</f>
        <v>19</v>
      </c>
      <c r="G25" s="255">
        <f t="shared" ref="G25:K25" si="3">SUM(G24,G17,G14)</f>
        <v>11</v>
      </c>
      <c r="H25" s="255">
        <f t="shared" si="3"/>
        <v>8</v>
      </c>
      <c r="I25" s="255">
        <f t="shared" si="3"/>
        <v>19</v>
      </c>
      <c r="J25" s="255">
        <f t="shared" si="3"/>
        <v>11</v>
      </c>
      <c r="K25" s="255">
        <f t="shared" si="3"/>
        <v>8</v>
      </c>
      <c r="L25" s="42"/>
    </row>
    <row r="26" spans="1:12" ht="24.95" customHeight="1" x14ac:dyDescent="0.15">
      <c r="A26" s="571"/>
      <c r="B26" s="487">
        <v>2</v>
      </c>
      <c r="C26" s="489" t="s">
        <v>166</v>
      </c>
      <c r="D26" s="487" t="s">
        <v>287</v>
      </c>
      <c r="E26" s="487"/>
      <c r="F26" s="508" t="s">
        <v>281</v>
      </c>
      <c r="G26" s="554"/>
      <c r="H26" s="554"/>
      <c r="I26" s="508" t="s">
        <v>281</v>
      </c>
      <c r="J26" s="554"/>
      <c r="K26" s="554"/>
      <c r="L26" s="549"/>
    </row>
    <row r="27" spans="1:12" ht="24.95" customHeight="1" x14ac:dyDescent="0.15">
      <c r="A27" s="571"/>
      <c r="B27" s="487"/>
      <c r="C27" s="489"/>
      <c r="D27" s="487"/>
      <c r="E27" s="487"/>
      <c r="F27" s="20">
        <v>2</v>
      </c>
      <c r="G27" s="20">
        <v>1</v>
      </c>
      <c r="H27" s="20">
        <v>1</v>
      </c>
      <c r="I27" s="258">
        <v>2</v>
      </c>
      <c r="J27" s="258">
        <v>1</v>
      </c>
      <c r="K27" s="258">
        <v>1</v>
      </c>
      <c r="L27" s="550"/>
    </row>
    <row r="28" spans="1:12" ht="24.95" customHeight="1" x14ac:dyDescent="0.15">
      <c r="A28" s="571"/>
      <c r="B28" s="487"/>
      <c r="C28" s="489"/>
      <c r="D28" s="487"/>
      <c r="E28" s="487"/>
      <c r="F28" s="508" t="s">
        <v>165</v>
      </c>
      <c r="G28" s="554"/>
      <c r="H28" s="554"/>
      <c r="I28" s="508"/>
      <c r="J28" s="554"/>
      <c r="K28" s="554"/>
      <c r="L28" s="549" t="s">
        <v>299</v>
      </c>
    </row>
    <row r="29" spans="1:12" ht="24.95" customHeight="1" x14ac:dyDescent="0.15">
      <c r="A29" s="571"/>
      <c r="B29" s="487"/>
      <c r="C29" s="489"/>
      <c r="D29" s="487"/>
      <c r="E29" s="487"/>
      <c r="F29" s="20">
        <v>2</v>
      </c>
      <c r="G29" s="20">
        <v>2</v>
      </c>
      <c r="H29" s="20">
        <v>0</v>
      </c>
      <c r="I29" s="20"/>
      <c r="J29" s="20"/>
      <c r="K29" s="20"/>
      <c r="L29" s="550"/>
    </row>
    <row r="30" spans="1:12" ht="24.95" customHeight="1" x14ac:dyDescent="0.15">
      <c r="A30" s="571"/>
      <c r="B30" s="487"/>
      <c r="C30" s="489"/>
      <c r="D30" s="487"/>
      <c r="E30" s="487"/>
      <c r="F30" s="508" t="s">
        <v>164</v>
      </c>
      <c r="G30" s="554"/>
      <c r="H30" s="554"/>
      <c r="I30" s="508"/>
      <c r="J30" s="554"/>
      <c r="K30" s="554"/>
      <c r="L30" s="549" t="s">
        <v>300</v>
      </c>
    </row>
    <row r="31" spans="1:12" ht="24.95" customHeight="1" x14ac:dyDescent="0.15">
      <c r="A31" s="571"/>
      <c r="B31" s="487"/>
      <c r="C31" s="489"/>
      <c r="D31" s="487"/>
      <c r="E31" s="487"/>
      <c r="F31" s="20">
        <v>2</v>
      </c>
      <c r="G31" s="20">
        <v>2</v>
      </c>
      <c r="H31" s="20">
        <v>0</v>
      </c>
      <c r="I31" s="20"/>
      <c r="J31" s="20"/>
      <c r="K31" s="20"/>
      <c r="L31" s="550"/>
    </row>
    <row r="32" spans="1:12" ht="24.95" customHeight="1" x14ac:dyDescent="0.15">
      <c r="A32" s="571"/>
      <c r="B32" s="487"/>
      <c r="C32" s="488" t="s">
        <v>159</v>
      </c>
      <c r="D32" s="488"/>
      <c r="E32" s="488"/>
      <c r="F32" s="40">
        <f>SUM(F31,F29,F27)</f>
        <v>6</v>
      </c>
      <c r="G32" s="251">
        <f t="shared" ref="G32:K32" si="4">SUM(G31,G29,G27)</f>
        <v>5</v>
      </c>
      <c r="H32" s="251">
        <f t="shared" si="4"/>
        <v>1</v>
      </c>
      <c r="I32" s="251">
        <f t="shared" si="4"/>
        <v>2</v>
      </c>
      <c r="J32" s="251">
        <f t="shared" si="4"/>
        <v>1</v>
      </c>
      <c r="K32" s="251">
        <f t="shared" si="4"/>
        <v>1</v>
      </c>
      <c r="L32" s="43"/>
    </row>
    <row r="33" spans="1:12" ht="24.95" customHeight="1" x14ac:dyDescent="0.15">
      <c r="A33" s="571"/>
      <c r="B33" s="487"/>
      <c r="C33" s="489" t="s">
        <v>158</v>
      </c>
      <c r="D33" s="487" t="s">
        <v>288</v>
      </c>
      <c r="E33" s="487"/>
      <c r="F33" s="555" t="s">
        <v>301</v>
      </c>
      <c r="G33" s="556"/>
      <c r="H33" s="556"/>
      <c r="I33" s="555" t="s">
        <v>301</v>
      </c>
      <c r="J33" s="556"/>
      <c r="K33" s="556"/>
      <c r="L33" s="533"/>
    </row>
    <row r="34" spans="1:12" ht="24.95" customHeight="1" x14ac:dyDescent="0.15">
      <c r="A34" s="571"/>
      <c r="B34" s="487"/>
      <c r="C34" s="489"/>
      <c r="D34" s="487"/>
      <c r="E34" s="487"/>
      <c r="F34" s="20">
        <v>3</v>
      </c>
      <c r="G34" s="20">
        <v>1</v>
      </c>
      <c r="H34" s="20">
        <v>2</v>
      </c>
      <c r="I34" s="258">
        <v>3</v>
      </c>
      <c r="J34" s="258">
        <v>1</v>
      </c>
      <c r="K34" s="258">
        <v>2</v>
      </c>
      <c r="L34" s="539"/>
    </row>
    <row r="35" spans="1:12" ht="24.95" customHeight="1" x14ac:dyDescent="0.15">
      <c r="A35" s="571"/>
      <c r="B35" s="487"/>
      <c r="C35" s="489"/>
      <c r="D35" s="487"/>
      <c r="E35" s="487"/>
      <c r="F35" s="486" t="s">
        <v>163</v>
      </c>
      <c r="G35" s="535"/>
      <c r="H35" s="535"/>
      <c r="I35" s="486" t="s">
        <v>163</v>
      </c>
      <c r="J35" s="535"/>
      <c r="K35" s="535"/>
      <c r="L35" s="533"/>
    </row>
    <row r="36" spans="1:12" ht="24.95" customHeight="1" x14ac:dyDescent="0.15">
      <c r="A36" s="571"/>
      <c r="B36" s="487"/>
      <c r="C36" s="489"/>
      <c r="D36" s="487"/>
      <c r="E36" s="487"/>
      <c r="F36" s="20">
        <v>3</v>
      </c>
      <c r="G36" s="20">
        <v>1</v>
      </c>
      <c r="H36" s="20">
        <v>2</v>
      </c>
      <c r="I36" s="258">
        <v>3</v>
      </c>
      <c r="J36" s="258">
        <v>1</v>
      </c>
      <c r="K36" s="258">
        <v>2</v>
      </c>
      <c r="L36" s="539"/>
    </row>
    <row r="37" spans="1:12" ht="24.95" customHeight="1" x14ac:dyDescent="0.15">
      <c r="A37" s="571"/>
      <c r="B37" s="487"/>
      <c r="C37" s="489"/>
      <c r="D37" s="487"/>
      <c r="E37" s="487"/>
      <c r="F37" s="547" t="s">
        <v>162</v>
      </c>
      <c r="G37" s="548"/>
      <c r="H37" s="548"/>
      <c r="I37" s="547" t="s">
        <v>162</v>
      </c>
      <c r="J37" s="548"/>
      <c r="K37" s="548"/>
      <c r="L37" s="533"/>
    </row>
    <row r="38" spans="1:12" ht="24.95" customHeight="1" x14ac:dyDescent="0.15">
      <c r="A38" s="571"/>
      <c r="B38" s="487"/>
      <c r="C38" s="489"/>
      <c r="D38" s="487"/>
      <c r="E38" s="487"/>
      <c r="F38" s="20">
        <v>3</v>
      </c>
      <c r="G38" s="20">
        <v>1</v>
      </c>
      <c r="H38" s="20">
        <v>2</v>
      </c>
      <c r="I38" s="258">
        <v>3</v>
      </c>
      <c r="J38" s="258">
        <v>1</v>
      </c>
      <c r="K38" s="258">
        <v>2</v>
      </c>
      <c r="L38" s="539"/>
    </row>
    <row r="39" spans="1:12" ht="24.95" customHeight="1" x14ac:dyDescent="0.15">
      <c r="A39" s="571"/>
      <c r="B39" s="487"/>
      <c r="C39" s="488" t="s">
        <v>142</v>
      </c>
      <c r="D39" s="488"/>
      <c r="E39" s="488"/>
      <c r="F39" s="40">
        <f>SUM(F38,F36,F34)</f>
        <v>9</v>
      </c>
      <c r="G39" s="251">
        <f t="shared" ref="G39:K39" si="5">SUM(G38,G36,G34)</f>
        <v>3</v>
      </c>
      <c r="H39" s="251">
        <f t="shared" si="5"/>
        <v>6</v>
      </c>
      <c r="I39" s="251">
        <f t="shared" si="5"/>
        <v>9</v>
      </c>
      <c r="J39" s="251">
        <f t="shared" si="5"/>
        <v>3</v>
      </c>
      <c r="K39" s="251">
        <f t="shared" si="5"/>
        <v>6</v>
      </c>
      <c r="L39" s="43"/>
    </row>
    <row r="40" spans="1:12" ht="24.95" customHeight="1" x14ac:dyDescent="0.15">
      <c r="A40" s="571"/>
      <c r="B40" s="487"/>
      <c r="C40" s="489" t="s">
        <v>141</v>
      </c>
      <c r="D40" s="489" t="s">
        <v>288</v>
      </c>
      <c r="E40" s="487"/>
      <c r="F40" s="552" t="s">
        <v>161</v>
      </c>
      <c r="G40" s="553"/>
      <c r="H40" s="553"/>
      <c r="I40" s="552" t="s">
        <v>161</v>
      </c>
      <c r="J40" s="553"/>
      <c r="K40" s="553"/>
      <c r="L40" s="549"/>
    </row>
    <row r="41" spans="1:12" ht="24.95" customHeight="1" x14ac:dyDescent="0.15">
      <c r="A41" s="571"/>
      <c r="B41" s="487"/>
      <c r="C41" s="489"/>
      <c r="D41" s="489"/>
      <c r="E41" s="487"/>
      <c r="F41" s="20">
        <v>3</v>
      </c>
      <c r="G41" s="20">
        <v>1</v>
      </c>
      <c r="H41" s="20">
        <v>2</v>
      </c>
      <c r="I41" s="258">
        <v>3</v>
      </c>
      <c r="J41" s="258">
        <v>1</v>
      </c>
      <c r="K41" s="258">
        <v>2</v>
      </c>
      <c r="L41" s="550"/>
    </row>
    <row r="42" spans="1:12" ht="24.95" customHeight="1" x14ac:dyDescent="0.15">
      <c r="A42" s="571"/>
      <c r="B42" s="487"/>
      <c r="C42" s="489"/>
      <c r="D42" s="489"/>
      <c r="E42" s="487"/>
      <c r="F42" s="508" t="s">
        <v>160</v>
      </c>
      <c r="G42" s="551"/>
      <c r="H42" s="551"/>
      <c r="I42" s="508" t="s">
        <v>160</v>
      </c>
      <c r="J42" s="551"/>
      <c r="K42" s="551"/>
      <c r="L42" s="549"/>
    </row>
    <row r="43" spans="1:12" ht="24.95" customHeight="1" x14ac:dyDescent="0.15">
      <c r="A43" s="571"/>
      <c r="B43" s="487"/>
      <c r="C43" s="489"/>
      <c r="D43" s="489"/>
      <c r="E43" s="487"/>
      <c r="F43" s="20">
        <v>3</v>
      </c>
      <c r="G43" s="20">
        <v>1</v>
      </c>
      <c r="H43" s="20">
        <v>2</v>
      </c>
      <c r="I43" s="258">
        <v>3</v>
      </c>
      <c r="J43" s="258">
        <v>1</v>
      </c>
      <c r="K43" s="258">
        <v>2</v>
      </c>
      <c r="L43" s="550"/>
    </row>
    <row r="44" spans="1:12" ht="24.95" customHeight="1" x14ac:dyDescent="0.15">
      <c r="A44" s="571"/>
      <c r="B44" s="487"/>
      <c r="C44" s="489"/>
      <c r="D44" s="489"/>
      <c r="E44" s="487"/>
      <c r="F44" s="508"/>
      <c r="G44" s="554"/>
      <c r="H44" s="554"/>
      <c r="I44" s="508" t="s">
        <v>302</v>
      </c>
      <c r="J44" s="554"/>
      <c r="K44" s="554"/>
      <c r="L44" s="533" t="s">
        <v>303</v>
      </c>
    </row>
    <row r="45" spans="1:12" ht="24.95" customHeight="1" x14ac:dyDescent="0.15">
      <c r="A45" s="571"/>
      <c r="B45" s="487"/>
      <c r="C45" s="489"/>
      <c r="D45" s="489"/>
      <c r="E45" s="487"/>
      <c r="F45" s="20"/>
      <c r="G45" s="20"/>
      <c r="H45" s="20"/>
      <c r="I45" s="20">
        <v>3</v>
      </c>
      <c r="J45" s="20">
        <v>1</v>
      </c>
      <c r="K45" s="20">
        <v>2</v>
      </c>
      <c r="L45" s="539"/>
    </row>
    <row r="46" spans="1:12" ht="24.95" customHeight="1" x14ac:dyDescent="0.15">
      <c r="A46" s="571"/>
      <c r="B46" s="487"/>
      <c r="C46" s="488" t="s">
        <v>150</v>
      </c>
      <c r="D46" s="488"/>
      <c r="E46" s="488"/>
      <c r="F46" s="40">
        <f>SUM(F45,F43,F41)</f>
        <v>6</v>
      </c>
      <c r="G46" s="251">
        <f t="shared" ref="G46:K46" si="6">SUM(G45,G43,G41)</f>
        <v>2</v>
      </c>
      <c r="H46" s="251">
        <f t="shared" si="6"/>
        <v>4</v>
      </c>
      <c r="I46" s="251">
        <f t="shared" si="6"/>
        <v>9</v>
      </c>
      <c r="J46" s="251">
        <f t="shared" si="6"/>
        <v>3</v>
      </c>
      <c r="K46" s="251">
        <f t="shared" si="6"/>
        <v>6</v>
      </c>
      <c r="L46" s="43"/>
    </row>
    <row r="47" spans="1:12" ht="24.95" customHeight="1" x14ac:dyDescent="0.15">
      <c r="A47" s="571"/>
      <c r="B47" s="490" t="s">
        <v>149</v>
      </c>
      <c r="C47" s="490"/>
      <c r="D47" s="490"/>
      <c r="E47" s="490"/>
      <c r="F47" s="41">
        <f>SUM(F46,F39,F32)</f>
        <v>21</v>
      </c>
      <c r="G47" s="255">
        <f t="shared" ref="G47:K47" si="7">SUM(G46,G39,G32)</f>
        <v>10</v>
      </c>
      <c r="H47" s="255">
        <f t="shared" si="7"/>
        <v>11</v>
      </c>
      <c r="I47" s="255">
        <f t="shared" si="7"/>
        <v>20</v>
      </c>
      <c r="J47" s="255">
        <f t="shared" si="7"/>
        <v>7</v>
      </c>
      <c r="K47" s="255">
        <f t="shared" si="7"/>
        <v>13</v>
      </c>
      <c r="L47" s="42"/>
    </row>
    <row r="48" spans="1:12" ht="24.95" customHeight="1" x14ac:dyDescent="0.15">
      <c r="A48" s="507">
        <v>2</v>
      </c>
      <c r="B48" s="487">
        <v>1</v>
      </c>
      <c r="C48" s="492" t="s">
        <v>158</v>
      </c>
      <c r="D48" s="485"/>
      <c r="E48" s="496"/>
      <c r="F48" s="509" t="s">
        <v>289</v>
      </c>
      <c r="G48" s="510"/>
      <c r="H48" s="511"/>
      <c r="I48" s="509" t="s">
        <v>289</v>
      </c>
      <c r="J48" s="510"/>
      <c r="K48" s="511"/>
      <c r="L48" s="533"/>
    </row>
    <row r="49" spans="1:12" ht="24.95" customHeight="1" x14ac:dyDescent="0.15">
      <c r="A49" s="507"/>
      <c r="B49" s="487"/>
      <c r="C49" s="493"/>
      <c r="D49" s="495"/>
      <c r="E49" s="497"/>
      <c r="F49" s="44">
        <v>3</v>
      </c>
      <c r="G49" s="44">
        <v>1</v>
      </c>
      <c r="H49" s="44">
        <v>2</v>
      </c>
      <c r="I49" s="256">
        <v>3</v>
      </c>
      <c r="J49" s="256">
        <v>1</v>
      </c>
      <c r="K49" s="256">
        <v>2</v>
      </c>
      <c r="L49" s="546"/>
    </row>
    <row r="50" spans="1:12" ht="24.95" customHeight="1" x14ac:dyDescent="0.15">
      <c r="A50" s="507"/>
      <c r="B50" s="487"/>
      <c r="C50" s="493"/>
      <c r="D50" s="495"/>
      <c r="E50" s="496"/>
      <c r="F50" s="509" t="s">
        <v>290</v>
      </c>
      <c r="G50" s="510"/>
      <c r="H50" s="511"/>
      <c r="I50" s="509" t="s">
        <v>290</v>
      </c>
      <c r="J50" s="510"/>
      <c r="K50" s="511"/>
      <c r="L50" s="544"/>
    </row>
    <row r="51" spans="1:12" ht="24.95" customHeight="1" x14ac:dyDescent="0.15">
      <c r="A51" s="507"/>
      <c r="B51" s="487"/>
      <c r="C51" s="493"/>
      <c r="D51" s="495"/>
      <c r="E51" s="497"/>
      <c r="F51" s="44">
        <v>3</v>
      </c>
      <c r="G51" s="44">
        <v>1</v>
      </c>
      <c r="H51" s="44">
        <v>2</v>
      </c>
      <c r="I51" s="256">
        <v>3</v>
      </c>
      <c r="J51" s="256">
        <v>1</v>
      </c>
      <c r="K51" s="256">
        <v>2</v>
      </c>
      <c r="L51" s="544"/>
    </row>
    <row r="52" spans="1:12" ht="24.95" customHeight="1" x14ac:dyDescent="0.15">
      <c r="A52" s="507"/>
      <c r="B52" s="487"/>
      <c r="C52" s="493"/>
      <c r="D52" s="495"/>
      <c r="E52" s="487"/>
      <c r="F52" s="508" t="s">
        <v>155</v>
      </c>
      <c r="G52" s="508"/>
      <c r="H52" s="508"/>
      <c r="I52" s="508" t="s">
        <v>155</v>
      </c>
      <c r="J52" s="508"/>
      <c r="K52" s="508"/>
      <c r="L52" s="546"/>
    </row>
    <row r="53" spans="1:12" ht="24.95" customHeight="1" x14ac:dyDescent="0.15">
      <c r="A53" s="507"/>
      <c r="B53" s="487"/>
      <c r="C53" s="493"/>
      <c r="D53" s="495"/>
      <c r="E53" s="487"/>
      <c r="F53" s="20">
        <v>3</v>
      </c>
      <c r="G53" s="20">
        <v>1</v>
      </c>
      <c r="H53" s="20">
        <v>2</v>
      </c>
      <c r="I53" s="258">
        <v>3</v>
      </c>
      <c r="J53" s="258">
        <v>1</v>
      </c>
      <c r="K53" s="258">
        <v>2</v>
      </c>
      <c r="L53" s="534"/>
    </row>
    <row r="54" spans="1:12" ht="24.95" customHeight="1" x14ac:dyDescent="0.15">
      <c r="A54" s="507"/>
      <c r="B54" s="487"/>
      <c r="C54" s="493"/>
      <c r="D54" s="495"/>
      <c r="E54" s="485"/>
      <c r="F54" s="329"/>
      <c r="G54" s="329"/>
      <c r="H54" s="329"/>
      <c r="I54" s="512" t="s">
        <v>319</v>
      </c>
      <c r="J54" s="513"/>
      <c r="K54" s="514"/>
      <c r="L54" s="327" t="s">
        <v>322</v>
      </c>
    </row>
    <row r="55" spans="1:12" ht="24.95" customHeight="1" x14ac:dyDescent="0.15">
      <c r="A55" s="507"/>
      <c r="B55" s="487"/>
      <c r="C55" s="494"/>
      <c r="D55" s="484"/>
      <c r="E55" s="484"/>
      <c r="F55" s="329"/>
      <c r="G55" s="329"/>
      <c r="H55" s="329"/>
      <c r="I55" s="329">
        <v>3</v>
      </c>
      <c r="J55" s="329">
        <v>1</v>
      </c>
      <c r="K55" s="329">
        <v>2</v>
      </c>
      <c r="L55" s="328"/>
    </row>
    <row r="56" spans="1:12" ht="24.95" customHeight="1" x14ac:dyDescent="0.15">
      <c r="A56" s="507"/>
      <c r="B56" s="487"/>
      <c r="C56" s="488" t="s">
        <v>142</v>
      </c>
      <c r="D56" s="488"/>
      <c r="E56" s="488"/>
      <c r="F56" s="40">
        <f>SUM(F53,F51,F49)</f>
        <v>9</v>
      </c>
      <c r="G56" s="251">
        <f t="shared" ref="G56:H56" si="8">SUM(G53,G51,G49)</f>
        <v>3</v>
      </c>
      <c r="H56" s="251">
        <f t="shared" si="8"/>
        <v>6</v>
      </c>
      <c r="I56" s="251">
        <f>SUM(I55,I53,I51,I49)</f>
        <v>12</v>
      </c>
      <c r="J56" s="325">
        <f t="shared" ref="J56:K56" si="9">SUM(J55,J53,J51,J49)</f>
        <v>4</v>
      </c>
      <c r="K56" s="325">
        <f t="shared" si="9"/>
        <v>8</v>
      </c>
      <c r="L56" s="39"/>
    </row>
    <row r="57" spans="1:12" ht="24.95" customHeight="1" x14ac:dyDescent="0.15">
      <c r="A57" s="507"/>
      <c r="B57" s="487"/>
      <c r="C57" s="489" t="s">
        <v>154</v>
      </c>
      <c r="D57" s="491" t="s">
        <v>292</v>
      </c>
      <c r="E57" s="491"/>
      <c r="F57" s="541" t="s">
        <v>291</v>
      </c>
      <c r="G57" s="542"/>
      <c r="H57" s="543"/>
      <c r="I57" s="541" t="s">
        <v>291</v>
      </c>
      <c r="J57" s="542"/>
      <c r="K57" s="543"/>
      <c r="L57" s="45"/>
    </row>
    <row r="58" spans="1:12" ht="24.95" customHeight="1" x14ac:dyDescent="0.15">
      <c r="A58" s="507"/>
      <c r="B58" s="487"/>
      <c r="C58" s="489"/>
      <c r="D58" s="491"/>
      <c r="E58" s="491"/>
      <c r="F58" s="24">
        <v>1</v>
      </c>
      <c r="G58" s="24">
        <v>1</v>
      </c>
      <c r="H58" s="24">
        <v>0</v>
      </c>
      <c r="I58" s="252">
        <v>1</v>
      </c>
      <c r="J58" s="252">
        <v>1</v>
      </c>
      <c r="K58" s="252">
        <v>0</v>
      </c>
      <c r="L58" s="45"/>
    </row>
    <row r="59" spans="1:12" ht="24.95" customHeight="1" x14ac:dyDescent="0.15">
      <c r="A59" s="507"/>
      <c r="B59" s="487"/>
      <c r="C59" s="489"/>
      <c r="D59" s="487" t="s">
        <v>288</v>
      </c>
      <c r="E59" s="487"/>
      <c r="F59" s="489" t="s">
        <v>153</v>
      </c>
      <c r="G59" s="489"/>
      <c r="H59" s="489"/>
      <c r="I59" s="536" t="s">
        <v>152</v>
      </c>
      <c r="J59" s="537"/>
      <c r="K59" s="538"/>
      <c r="L59" s="533"/>
    </row>
    <row r="60" spans="1:12" ht="24.95" customHeight="1" x14ac:dyDescent="0.15">
      <c r="A60" s="507"/>
      <c r="B60" s="487"/>
      <c r="C60" s="489"/>
      <c r="D60" s="487"/>
      <c r="E60" s="487"/>
      <c r="F60" s="20">
        <v>3</v>
      </c>
      <c r="G60" s="20">
        <v>1</v>
      </c>
      <c r="H60" s="20">
        <v>2</v>
      </c>
      <c r="I60" s="329">
        <v>3</v>
      </c>
      <c r="J60" s="329">
        <v>1</v>
      </c>
      <c r="K60" s="329">
        <v>2</v>
      </c>
      <c r="L60" s="546"/>
    </row>
    <row r="61" spans="1:12" ht="24.95" customHeight="1" x14ac:dyDescent="0.15">
      <c r="A61" s="507"/>
      <c r="B61" s="487"/>
      <c r="C61" s="489"/>
      <c r="D61" s="487"/>
      <c r="E61" s="487"/>
      <c r="F61" s="489" t="s">
        <v>152</v>
      </c>
      <c r="G61" s="489"/>
      <c r="H61" s="489"/>
      <c r="I61" s="489" t="s">
        <v>151</v>
      </c>
      <c r="J61" s="489"/>
      <c r="K61" s="489"/>
      <c r="L61" s="540"/>
    </row>
    <row r="62" spans="1:12" ht="24.95" customHeight="1" x14ac:dyDescent="0.15">
      <c r="A62" s="507"/>
      <c r="B62" s="487"/>
      <c r="C62" s="489"/>
      <c r="D62" s="487"/>
      <c r="E62" s="487"/>
      <c r="F62" s="20">
        <v>3</v>
      </c>
      <c r="G62" s="20">
        <v>1</v>
      </c>
      <c r="H62" s="20">
        <v>2</v>
      </c>
      <c r="I62" s="329">
        <v>3</v>
      </c>
      <c r="J62" s="329">
        <v>1</v>
      </c>
      <c r="K62" s="329">
        <v>2</v>
      </c>
      <c r="L62" s="540"/>
    </row>
    <row r="63" spans="1:12" ht="24.95" customHeight="1" x14ac:dyDescent="0.15">
      <c r="A63" s="507"/>
      <c r="B63" s="487"/>
      <c r="C63" s="489"/>
      <c r="D63" s="487"/>
      <c r="E63" s="487"/>
      <c r="F63" s="489" t="s">
        <v>151</v>
      </c>
      <c r="G63" s="489"/>
      <c r="H63" s="489"/>
      <c r="I63" s="489"/>
      <c r="J63" s="489"/>
      <c r="K63" s="489"/>
      <c r="L63" s="544" t="s">
        <v>320</v>
      </c>
    </row>
    <row r="64" spans="1:12" ht="24.95" customHeight="1" x14ac:dyDescent="0.15">
      <c r="A64" s="507"/>
      <c r="B64" s="487"/>
      <c r="C64" s="489"/>
      <c r="D64" s="487"/>
      <c r="E64" s="487"/>
      <c r="F64" s="20">
        <v>3</v>
      </c>
      <c r="G64" s="20">
        <v>1</v>
      </c>
      <c r="H64" s="20">
        <v>2</v>
      </c>
      <c r="I64" s="258"/>
      <c r="J64" s="258"/>
      <c r="K64" s="258"/>
      <c r="L64" s="540"/>
    </row>
    <row r="65" spans="1:12" ht="24.95" customHeight="1" x14ac:dyDescent="0.15">
      <c r="A65" s="507"/>
      <c r="B65" s="487"/>
      <c r="C65" s="488" t="s">
        <v>150</v>
      </c>
      <c r="D65" s="488"/>
      <c r="E65" s="488"/>
      <c r="F65" s="40">
        <f>SUM(F64,F62,F60,F58)</f>
        <v>10</v>
      </c>
      <c r="G65" s="251">
        <f t="shared" ref="G65:K65" si="10">SUM(G64,G62,G60,G58)</f>
        <v>4</v>
      </c>
      <c r="H65" s="251">
        <f t="shared" si="10"/>
        <v>6</v>
      </c>
      <c r="I65" s="251">
        <f t="shared" si="10"/>
        <v>7</v>
      </c>
      <c r="J65" s="251">
        <f t="shared" si="10"/>
        <v>3</v>
      </c>
      <c r="K65" s="251">
        <f t="shared" si="10"/>
        <v>4</v>
      </c>
      <c r="L65" s="39"/>
    </row>
    <row r="66" spans="1:12" ht="24.95" customHeight="1" x14ac:dyDescent="0.15">
      <c r="A66" s="507"/>
      <c r="B66" s="490" t="s">
        <v>149</v>
      </c>
      <c r="C66" s="490"/>
      <c r="D66" s="490"/>
      <c r="E66" s="490"/>
      <c r="F66" s="41">
        <f>SUM(F65,F56)</f>
        <v>19</v>
      </c>
      <c r="G66" s="255">
        <f t="shared" ref="G66:K66" si="11">SUM(G65,G56)</f>
        <v>7</v>
      </c>
      <c r="H66" s="255">
        <f t="shared" si="11"/>
        <v>12</v>
      </c>
      <c r="I66" s="255">
        <f t="shared" si="11"/>
        <v>19</v>
      </c>
      <c r="J66" s="255">
        <f t="shared" si="11"/>
        <v>7</v>
      </c>
      <c r="K66" s="255">
        <f t="shared" si="11"/>
        <v>12</v>
      </c>
      <c r="L66" s="42"/>
    </row>
    <row r="67" spans="1:12" ht="24.95" customHeight="1" x14ac:dyDescent="0.15">
      <c r="A67" s="507"/>
      <c r="B67" s="498">
        <v>2</v>
      </c>
      <c r="C67" s="489" t="s">
        <v>148</v>
      </c>
      <c r="D67" s="487" t="s">
        <v>293</v>
      </c>
      <c r="E67" s="487"/>
      <c r="F67" s="486" t="s">
        <v>145</v>
      </c>
      <c r="G67" s="486"/>
      <c r="H67" s="486"/>
      <c r="I67" s="486" t="s">
        <v>145</v>
      </c>
      <c r="J67" s="486"/>
      <c r="K67" s="486"/>
      <c r="L67" s="533"/>
    </row>
    <row r="68" spans="1:12" ht="24.95" customHeight="1" x14ac:dyDescent="0.15">
      <c r="A68" s="507"/>
      <c r="B68" s="498"/>
      <c r="C68" s="489"/>
      <c r="D68" s="487"/>
      <c r="E68" s="487"/>
      <c r="F68" s="20">
        <v>3</v>
      </c>
      <c r="G68" s="20">
        <v>1</v>
      </c>
      <c r="H68" s="20">
        <v>2</v>
      </c>
      <c r="I68" s="258">
        <v>3</v>
      </c>
      <c r="J68" s="258">
        <v>1</v>
      </c>
      <c r="K68" s="258">
        <v>2</v>
      </c>
      <c r="L68" s="534"/>
    </row>
    <row r="69" spans="1:12" ht="24.95" customHeight="1" x14ac:dyDescent="0.15">
      <c r="A69" s="507"/>
      <c r="B69" s="498"/>
      <c r="C69" s="489"/>
      <c r="D69" s="487"/>
      <c r="E69" s="487"/>
      <c r="F69" s="486" t="s">
        <v>144</v>
      </c>
      <c r="G69" s="486"/>
      <c r="H69" s="486"/>
      <c r="I69" s="486" t="s">
        <v>144</v>
      </c>
      <c r="J69" s="486"/>
      <c r="K69" s="486"/>
      <c r="L69" s="533"/>
    </row>
    <row r="70" spans="1:12" ht="24.95" customHeight="1" x14ac:dyDescent="0.15">
      <c r="A70" s="507"/>
      <c r="B70" s="498"/>
      <c r="C70" s="489"/>
      <c r="D70" s="487"/>
      <c r="E70" s="487"/>
      <c r="F70" s="20">
        <v>3</v>
      </c>
      <c r="G70" s="20">
        <v>1</v>
      </c>
      <c r="H70" s="20">
        <v>2</v>
      </c>
      <c r="I70" s="258">
        <v>3</v>
      </c>
      <c r="J70" s="258">
        <v>1</v>
      </c>
      <c r="K70" s="258">
        <v>2</v>
      </c>
      <c r="L70" s="534"/>
    </row>
    <row r="71" spans="1:12" ht="24.95" customHeight="1" x14ac:dyDescent="0.15">
      <c r="A71" s="507"/>
      <c r="B71" s="498"/>
      <c r="C71" s="489"/>
      <c r="D71" s="487"/>
      <c r="E71" s="487"/>
      <c r="F71" s="486" t="s">
        <v>147</v>
      </c>
      <c r="G71" s="486"/>
      <c r="H71" s="486"/>
      <c r="I71" s="486" t="s">
        <v>147</v>
      </c>
      <c r="J71" s="486"/>
      <c r="K71" s="486"/>
      <c r="L71" s="533"/>
    </row>
    <row r="72" spans="1:12" ht="24.95" customHeight="1" x14ac:dyDescent="0.15">
      <c r="A72" s="507"/>
      <c r="B72" s="498"/>
      <c r="C72" s="489"/>
      <c r="D72" s="487"/>
      <c r="E72" s="487"/>
      <c r="F72" s="20">
        <v>3</v>
      </c>
      <c r="G72" s="20">
        <v>1</v>
      </c>
      <c r="H72" s="20">
        <v>2</v>
      </c>
      <c r="I72" s="258">
        <v>3</v>
      </c>
      <c r="J72" s="258">
        <v>1</v>
      </c>
      <c r="K72" s="258">
        <v>2</v>
      </c>
      <c r="L72" s="534"/>
    </row>
    <row r="73" spans="1:12" ht="24.95" customHeight="1" x14ac:dyDescent="0.15">
      <c r="A73" s="507"/>
      <c r="B73" s="498"/>
      <c r="C73" s="489"/>
      <c r="D73" s="487"/>
      <c r="E73" s="487"/>
      <c r="F73" s="508" t="s">
        <v>146</v>
      </c>
      <c r="G73" s="508"/>
      <c r="H73" s="508"/>
      <c r="I73" s="508"/>
      <c r="J73" s="508"/>
      <c r="K73" s="508"/>
      <c r="L73" s="533" t="s">
        <v>321</v>
      </c>
    </row>
    <row r="74" spans="1:12" ht="24.95" customHeight="1" x14ac:dyDescent="0.15">
      <c r="A74" s="507"/>
      <c r="B74" s="498"/>
      <c r="C74" s="489"/>
      <c r="D74" s="487"/>
      <c r="E74" s="487"/>
      <c r="F74" s="46">
        <v>3</v>
      </c>
      <c r="G74" s="46">
        <v>1</v>
      </c>
      <c r="H74" s="46">
        <v>2</v>
      </c>
      <c r="I74" s="254"/>
      <c r="J74" s="254"/>
      <c r="K74" s="254"/>
      <c r="L74" s="534"/>
    </row>
    <row r="75" spans="1:12" ht="24.95" customHeight="1" x14ac:dyDescent="0.15">
      <c r="A75" s="507"/>
      <c r="B75" s="498"/>
      <c r="C75" s="489"/>
      <c r="D75" s="487"/>
      <c r="E75" s="487"/>
      <c r="F75" s="486" t="s">
        <v>143</v>
      </c>
      <c r="G75" s="535"/>
      <c r="H75" s="535"/>
      <c r="I75" s="486" t="s">
        <v>143</v>
      </c>
      <c r="J75" s="535"/>
      <c r="K75" s="535"/>
      <c r="L75" s="533"/>
    </row>
    <row r="76" spans="1:12" ht="24.95" customHeight="1" x14ac:dyDescent="0.15">
      <c r="A76" s="507"/>
      <c r="B76" s="498"/>
      <c r="C76" s="489"/>
      <c r="D76" s="487"/>
      <c r="E76" s="487"/>
      <c r="F76" s="20">
        <v>3</v>
      </c>
      <c r="G76" s="20">
        <v>1</v>
      </c>
      <c r="H76" s="20">
        <v>2</v>
      </c>
      <c r="I76" s="258">
        <v>3</v>
      </c>
      <c r="J76" s="258">
        <v>1</v>
      </c>
      <c r="K76" s="258">
        <v>2</v>
      </c>
      <c r="L76" s="534"/>
    </row>
    <row r="77" spans="1:12" ht="24.95" customHeight="1" x14ac:dyDescent="0.15">
      <c r="A77" s="507"/>
      <c r="B77" s="498"/>
      <c r="C77" s="488" t="s">
        <v>142</v>
      </c>
      <c r="D77" s="488"/>
      <c r="E77" s="488"/>
      <c r="F77" s="40">
        <f>SUM(F76,F74,F72,F70,F68)</f>
        <v>15</v>
      </c>
      <c r="G77" s="251">
        <f t="shared" ref="G77:K77" si="12">SUM(G76,G74,G72,G70,G68)</f>
        <v>5</v>
      </c>
      <c r="H77" s="251">
        <f t="shared" si="12"/>
        <v>10</v>
      </c>
      <c r="I77" s="251">
        <f t="shared" si="12"/>
        <v>12</v>
      </c>
      <c r="J77" s="251">
        <f t="shared" si="12"/>
        <v>4</v>
      </c>
      <c r="K77" s="251">
        <f t="shared" si="12"/>
        <v>8</v>
      </c>
      <c r="L77" s="43"/>
    </row>
    <row r="78" spans="1:12" ht="24.95" customHeight="1" x14ac:dyDescent="0.15">
      <c r="A78" s="507"/>
      <c r="B78" s="498"/>
      <c r="C78" s="492" t="s">
        <v>141</v>
      </c>
      <c r="D78" s="491" t="s">
        <v>294</v>
      </c>
      <c r="E78" s="491"/>
      <c r="F78" s="532" t="s">
        <v>295</v>
      </c>
      <c r="G78" s="491"/>
      <c r="H78" s="491"/>
      <c r="I78" s="532" t="s">
        <v>295</v>
      </c>
      <c r="J78" s="491"/>
      <c r="K78" s="491"/>
      <c r="L78" s="47"/>
    </row>
    <row r="79" spans="1:12" ht="24.95" customHeight="1" x14ac:dyDescent="0.15">
      <c r="A79" s="507"/>
      <c r="B79" s="498"/>
      <c r="C79" s="493"/>
      <c r="D79" s="491"/>
      <c r="E79" s="491"/>
      <c r="F79" s="24">
        <v>1</v>
      </c>
      <c r="G79" s="24">
        <v>1</v>
      </c>
      <c r="H79" s="24">
        <v>0</v>
      </c>
      <c r="I79" s="252">
        <v>1</v>
      </c>
      <c r="J79" s="252">
        <v>1</v>
      </c>
      <c r="K79" s="252">
        <v>0</v>
      </c>
      <c r="L79" s="47"/>
    </row>
    <row r="80" spans="1:12" ht="24.95" customHeight="1" x14ac:dyDescent="0.15">
      <c r="A80" s="507"/>
      <c r="B80" s="498"/>
      <c r="C80" s="493"/>
      <c r="D80" s="485" t="s">
        <v>297</v>
      </c>
      <c r="E80" s="487"/>
      <c r="F80" s="489" t="s">
        <v>140</v>
      </c>
      <c r="G80" s="489"/>
      <c r="H80" s="489"/>
      <c r="I80" s="489" t="s">
        <v>140</v>
      </c>
      <c r="J80" s="489"/>
      <c r="K80" s="489"/>
      <c r="L80" s="533"/>
    </row>
    <row r="81" spans="1:12" ht="24.95" customHeight="1" x14ac:dyDescent="0.15">
      <c r="A81" s="507"/>
      <c r="B81" s="498"/>
      <c r="C81" s="493"/>
      <c r="D81" s="495"/>
      <c r="E81" s="487"/>
      <c r="F81" s="20">
        <v>3</v>
      </c>
      <c r="G81" s="20">
        <v>1</v>
      </c>
      <c r="H81" s="20">
        <v>2</v>
      </c>
      <c r="I81" s="258">
        <v>3</v>
      </c>
      <c r="J81" s="258">
        <v>1</v>
      </c>
      <c r="K81" s="258">
        <v>2</v>
      </c>
      <c r="L81" s="539"/>
    </row>
    <row r="82" spans="1:12" ht="24.95" customHeight="1" x14ac:dyDescent="0.15">
      <c r="A82" s="507"/>
      <c r="B82" s="498"/>
      <c r="C82" s="493"/>
      <c r="D82" s="495"/>
      <c r="E82" s="487"/>
      <c r="F82" s="489" t="s">
        <v>296</v>
      </c>
      <c r="G82" s="489"/>
      <c r="H82" s="489"/>
      <c r="I82" s="489" t="s">
        <v>296</v>
      </c>
      <c r="J82" s="489"/>
      <c r="K82" s="489"/>
      <c r="L82" s="545"/>
    </row>
    <row r="83" spans="1:12" ht="24.95" customHeight="1" x14ac:dyDescent="0.15">
      <c r="A83" s="507"/>
      <c r="B83" s="498"/>
      <c r="C83" s="493"/>
      <c r="D83" s="495"/>
      <c r="E83" s="487"/>
      <c r="F83" s="20">
        <v>2</v>
      </c>
      <c r="G83" s="20">
        <v>1</v>
      </c>
      <c r="H83" s="20">
        <v>1</v>
      </c>
      <c r="I83" s="258">
        <v>2</v>
      </c>
      <c r="J83" s="258">
        <v>1</v>
      </c>
      <c r="K83" s="258">
        <v>1</v>
      </c>
      <c r="L83" s="539"/>
    </row>
    <row r="84" spans="1:12" ht="24.95" customHeight="1" x14ac:dyDescent="0.15">
      <c r="A84" s="507"/>
      <c r="B84" s="498"/>
      <c r="C84" s="493"/>
      <c r="D84" s="495"/>
      <c r="E84" s="485"/>
      <c r="F84" s="536"/>
      <c r="G84" s="537"/>
      <c r="H84" s="538"/>
      <c r="I84" s="489" t="s">
        <v>153</v>
      </c>
      <c r="J84" s="489"/>
      <c r="K84" s="489"/>
      <c r="L84" s="327" t="s">
        <v>322</v>
      </c>
    </row>
    <row r="85" spans="1:12" ht="24.95" customHeight="1" x14ac:dyDescent="0.15">
      <c r="A85" s="507"/>
      <c r="B85" s="498"/>
      <c r="C85" s="494"/>
      <c r="D85" s="484"/>
      <c r="E85" s="484"/>
      <c r="F85" s="329"/>
      <c r="G85" s="329"/>
      <c r="H85" s="329"/>
      <c r="I85" s="329">
        <v>3</v>
      </c>
      <c r="J85" s="329">
        <v>1</v>
      </c>
      <c r="K85" s="329">
        <v>2</v>
      </c>
      <c r="L85" s="326"/>
    </row>
    <row r="86" spans="1:12" ht="24.95" customHeight="1" x14ac:dyDescent="0.15">
      <c r="A86" s="507"/>
      <c r="B86" s="498"/>
      <c r="C86" s="488" t="s">
        <v>139</v>
      </c>
      <c r="D86" s="488"/>
      <c r="E86" s="488"/>
      <c r="F86" s="48">
        <f>SUM(F83,F81,F79)</f>
        <v>6</v>
      </c>
      <c r="G86" s="263">
        <f t="shared" ref="G86:H86" si="13">SUM(G83,G81,G79)</f>
        <v>3</v>
      </c>
      <c r="H86" s="263">
        <f t="shared" si="13"/>
        <v>3</v>
      </c>
      <c r="I86" s="263">
        <f>SUM(I85,I83,I81,I79)</f>
        <v>9</v>
      </c>
      <c r="J86" s="331">
        <f t="shared" ref="J86:K86" si="14">SUM(J85,J83,J81,J79)</f>
        <v>4</v>
      </c>
      <c r="K86" s="331">
        <f t="shared" si="14"/>
        <v>5</v>
      </c>
      <c r="L86" s="13"/>
    </row>
    <row r="87" spans="1:12" ht="24.95" customHeight="1" thickBot="1" x14ac:dyDescent="0.2">
      <c r="A87" s="507"/>
      <c r="B87" s="529" t="s">
        <v>138</v>
      </c>
      <c r="C87" s="530"/>
      <c r="D87" s="530"/>
      <c r="E87" s="531"/>
      <c r="F87" s="53">
        <f>SUM(F86,F77)</f>
        <v>21</v>
      </c>
      <c r="G87" s="53">
        <f t="shared" ref="G87:K87" si="15">SUM(G86,G77)</f>
        <v>8</v>
      </c>
      <c r="H87" s="53">
        <f t="shared" si="15"/>
        <v>13</v>
      </c>
      <c r="I87" s="53">
        <f t="shared" si="15"/>
        <v>21</v>
      </c>
      <c r="J87" s="53">
        <f t="shared" si="15"/>
        <v>8</v>
      </c>
      <c r="K87" s="53">
        <f t="shared" si="15"/>
        <v>13</v>
      </c>
      <c r="L87" s="54"/>
    </row>
    <row r="88" spans="1:12" ht="24.95" customHeight="1" thickBot="1" x14ac:dyDescent="0.2">
      <c r="A88" s="505" t="s">
        <v>137</v>
      </c>
      <c r="B88" s="506"/>
      <c r="C88" s="506"/>
      <c r="D88" s="506"/>
      <c r="E88" s="506"/>
      <c r="F88" s="55">
        <f>SUM(F87,F66,F47,F25)</f>
        <v>80</v>
      </c>
      <c r="G88" s="55">
        <f t="shared" ref="G88:K88" si="16">SUM(G87,G66,G47,G25)</f>
        <v>36</v>
      </c>
      <c r="H88" s="55">
        <f t="shared" si="16"/>
        <v>44</v>
      </c>
      <c r="I88" s="55">
        <f t="shared" si="16"/>
        <v>79</v>
      </c>
      <c r="J88" s="55">
        <f t="shared" si="16"/>
        <v>33</v>
      </c>
      <c r="K88" s="55">
        <f t="shared" si="16"/>
        <v>46</v>
      </c>
      <c r="L88" s="56"/>
    </row>
    <row r="89" spans="1:12" ht="24.95" customHeight="1" x14ac:dyDescent="0.15">
      <c r="A89" s="526" t="s">
        <v>298</v>
      </c>
      <c r="B89" s="527"/>
      <c r="C89" s="527"/>
      <c r="D89" s="527"/>
      <c r="E89" s="527"/>
      <c r="F89" s="527"/>
      <c r="G89" s="527"/>
      <c r="H89" s="527"/>
      <c r="I89" s="527"/>
      <c r="J89" s="527"/>
      <c r="K89" s="527"/>
      <c r="L89" s="528"/>
    </row>
    <row r="90" spans="1:12" ht="24.95" customHeight="1" x14ac:dyDescent="0.15">
      <c r="A90" s="501" t="s">
        <v>136</v>
      </c>
      <c r="B90" s="500"/>
      <c r="C90" s="502" t="s">
        <v>135</v>
      </c>
      <c r="D90" s="503"/>
      <c r="E90" s="503"/>
      <c r="F90" s="503"/>
      <c r="G90" s="504"/>
      <c r="H90" s="500" t="s">
        <v>134</v>
      </c>
      <c r="I90" s="500"/>
      <c r="J90" s="500"/>
      <c r="K90" s="500"/>
      <c r="L90" s="7" t="s">
        <v>133</v>
      </c>
    </row>
    <row r="91" spans="1:12" ht="24.95" customHeight="1" x14ac:dyDescent="0.15">
      <c r="A91" s="501"/>
      <c r="B91" s="500"/>
      <c r="C91" s="502">
        <v>2</v>
      </c>
      <c r="D91" s="503"/>
      <c r="E91" s="503"/>
      <c r="F91" s="503"/>
      <c r="G91" s="504"/>
      <c r="H91" s="500">
        <v>68</v>
      </c>
      <c r="I91" s="500"/>
      <c r="J91" s="500"/>
      <c r="K91" s="500"/>
      <c r="L91" s="8">
        <v>70</v>
      </c>
    </row>
    <row r="92" spans="1:12" ht="24.95" customHeight="1" x14ac:dyDescent="0.15">
      <c r="A92" s="499" t="s">
        <v>132</v>
      </c>
      <c r="B92" s="500"/>
      <c r="C92" s="502" t="s">
        <v>131</v>
      </c>
      <c r="D92" s="503"/>
      <c r="E92" s="503"/>
      <c r="F92" s="503"/>
      <c r="G92" s="504"/>
      <c r="H92" s="500"/>
      <c r="I92" s="500"/>
      <c r="J92" s="500"/>
      <c r="K92" s="500"/>
      <c r="L92" s="7" t="s">
        <v>304</v>
      </c>
    </row>
    <row r="93" spans="1:12" ht="24.95" customHeight="1" x14ac:dyDescent="0.15">
      <c r="A93" s="501"/>
      <c r="B93" s="500"/>
      <c r="C93" s="502">
        <v>9</v>
      </c>
      <c r="D93" s="503"/>
      <c r="E93" s="503"/>
      <c r="F93" s="503"/>
      <c r="G93" s="504"/>
      <c r="H93" s="500"/>
      <c r="I93" s="500"/>
      <c r="J93" s="500"/>
      <c r="K93" s="500"/>
      <c r="L93" s="7">
        <v>9</v>
      </c>
    </row>
    <row r="94" spans="1:12" ht="24.95" customHeight="1" x14ac:dyDescent="0.15">
      <c r="A94" s="515" t="s">
        <v>129</v>
      </c>
      <c r="B94" s="516"/>
      <c r="C94" s="519" t="s">
        <v>128</v>
      </c>
      <c r="D94" s="520"/>
      <c r="E94" s="521"/>
      <c r="F94" s="522" t="s">
        <v>127</v>
      </c>
      <c r="G94" s="522"/>
      <c r="H94" s="522" t="s">
        <v>126</v>
      </c>
      <c r="I94" s="522"/>
      <c r="J94" s="522" t="s">
        <v>125</v>
      </c>
      <c r="K94" s="522"/>
      <c r="L94" s="6" t="s">
        <v>124</v>
      </c>
    </row>
    <row r="95" spans="1:12" ht="24.95" customHeight="1" thickBot="1" x14ac:dyDescent="0.2">
      <c r="A95" s="517"/>
      <c r="B95" s="518"/>
      <c r="C95" s="523">
        <v>79</v>
      </c>
      <c r="D95" s="524"/>
      <c r="E95" s="525"/>
      <c r="F95" s="518">
        <v>5</v>
      </c>
      <c r="G95" s="518"/>
      <c r="H95" s="518">
        <v>12</v>
      </c>
      <c r="I95" s="518"/>
      <c r="J95" s="518">
        <v>13</v>
      </c>
      <c r="K95" s="518"/>
      <c r="L95" s="5">
        <v>30</v>
      </c>
    </row>
  </sheetData>
  <mergeCells count="207">
    <mergeCell ref="H1:K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A6:A47"/>
    <mergeCell ref="B6:B24"/>
    <mergeCell ref="F6:H6"/>
    <mergeCell ref="E12:E13"/>
    <mergeCell ref="F12:H12"/>
    <mergeCell ref="C14:E14"/>
    <mergeCell ref="C15:C16"/>
    <mergeCell ref="D15:D16"/>
    <mergeCell ref="E10:E11"/>
    <mergeCell ref="F10:H10"/>
    <mergeCell ref="E15:E16"/>
    <mergeCell ref="F15:H15"/>
    <mergeCell ref="C24:E24"/>
    <mergeCell ref="B25:E25"/>
    <mergeCell ref="B26:B46"/>
    <mergeCell ref="C26:C31"/>
    <mergeCell ref="D26:D31"/>
    <mergeCell ref="E26:E27"/>
    <mergeCell ref="E22:E23"/>
    <mergeCell ref="E28:E31"/>
    <mergeCell ref="F28:H28"/>
    <mergeCell ref="F18:H18"/>
    <mergeCell ref="D6:D7"/>
    <mergeCell ref="D8:D13"/>
    <mergeCell ref="I6:K6"/>
    <mergeCell ref="L6:L7"/>
    <mergeCell ref="F8:H8"/>
    <mergeCell ref="I8:K8"/>
    <mergeCell ref="L8:L9"/>
    <mergeCell ref="I12:K12"/>
    <mergeCell ref="L12:L13"/>
    <mergeCell ref="F26:H26"/>
    <mergeCell ref="F44:H44"/>
    <mergeCell ref="I10:K10"/>
    <mergeCell ref="L10:L11"/>
    <mergeCell ref="I15:K15"/>
    <mergeCell ref="L15:L16"/>
    <mergeCell ref="I18:K18"/>
    <mergeCell ref="L18:L19"/>
    <mergeCell ref="F20:H20"/>
    <mergeCell ref="I20:K20"/>
    <mergeCell ref="I44:K44"/>
    <mergeCell ref="L20:L21"/>
    <mergeCell ref="F22:H22"/>
    <mergeCell ref="I22:K22"/>
    <mergeCell ref="L22:L23"/>
    <mergeCell ref="I26:K26"/>
    <mergeCell ref="L26:L27"/>
    <mergeCell ref="I28:K28"/>
    <mergeCell ref="L28:L29"/>
    <mergeCell ref="F30:H30"/>
    <mergeCell ref="I30:K30"/>
    <mergeCell ref="L30:L31"/>
    <mergeCell ref="E20:E21"/>
    <mergeCell ref="L33:L34"/>
    <mergeCell ref="E35:E36"/>
    <mergeCell ref="F35:H35"/>
    <mergeCell ref="I35:K35"/>
    <mergeCell ref="L35:L36"/>
    <mergeCell ref="C32:E32"/>
    <mergeCell ref="C33:C38"/>
    <mergeCell ref="D33:D38"/>
    <mergeCell ref="E33:E34"/>
    <mergeCell ref="F33:H33"/>
    <mergeCell ref="I33:K33"/>
    <mergeCell ref="E37:E38"/>
    <mergeCell ref="F37:H37"/>
    <mergeCell ref="L82:L83"/>
    <mergeCell ref="L52:L53"/>
    <mergeCell ref="L48:L49"/>
    <mergeCell ref="L50:L51"/>
    <mergeCell ref="L44:L45"/>
    <mergeCell ref="I37:K37"/>
    <mergeCell ref="L37:L38"/>
    <mergeCell ref="L40:L41"/>
    <mergeCell ref="F42:H42"/>
    <mergeCell ref="I42:K42"/>
    <mergeCell ref="L42:L43"/>
    <mergeCell ref="F40:H40"/>
    <mergeCell ref="I40:K40"/>
    <mergeCell ref="F48:H48"/>
    <mergeCell ref="F50:H50"/>
    <mergeCell ref="L59:L60"/>
    <mergeCell ref="E61:E62"/>
    <mergeCell ref="F61:H61"/>
    <mergeCell ref="I61:K61"/>
    <mergeCell ref="L61:L62"/>
    <mergeCell ref="E57:E58"/>
    <mergeCell ref="I57:K57"/>
    <mergeCell ref="D59:D64"/>
    <mergeCell ref="E59:E60"/>
    <mergeCell ref="F59:H59"/>
    <mergeCell ref="I59:K59"/>
    <mergeCell ref="E63:E64"/>
    <mergeCell ref="L63:L64"/>
    <mergeCell ref="F57:H57"/>
    <mergeCell ref="D67:D76"/>
    <mergeCell ref="E67:E68"/>
    <mergeCell ref="E71:E76"/>
    <mergeCell ref="L71:L72"/>
    <mergeCell ref="F73:H73"/>
    <mergeCell ref="C86:E86"/>
    <mergeCell ref="L67:L68"/>
    <mergeCell ref="E69:E70"/>
    <mergeCell ref="F69:H69"/>
    <mergeCell ref="I69:K69"/>
    <mergeCell ref="L69:L70"/>
    <mergeCell ref="F75:H75"/>
    <mergeCell ref="I75:K75"/>
    <mergeCell ref="L75:L76"/>
    <mergeCell ref="L73:L74"/>
    <mergeCell ref="E78:E79"/>
    <mergeCell ref="E84:E85"/>
    <mergeCell ref="I67:K67"/>
    <mergeCell ref="F84:H84"/>
    <mergeCell ref="I78:K78"/>
    <mergeCell ref="L80:L81"/>
    <mergeCell ref="C77:E77"/>
    <mergeCell ref="D78:D79"/>
    <mergeCell ref="E82:E83"/>
    <mergeCell ref="A94:B95"/>
    <mergeCell ref="C94:E94"/>
    <mergeCell ref="F94:G94"/>
    <mergeCell ref="H94:I94"/>
    <mergeCell ref="J94:K94"/>
    <mergeCell ref="F82:H82"/>
    <mergeCell ref="I82:K82"/>
    <mergeCell ref="C6:C13"/>
    <mergeCell ref="E18:E19"/>
    <mergeCell ref="C95:E95"/>
    <mergeCell ref="F95:G95"/>
    <mergeCell ref="H95:I95"/>
    <mergeCell ref="J95:K95"/>
    <mergeCell ref="I73:K73"/>
    <mergeCell ref="A89:L89"/>
    <mergeCell ref="A90:B91"/>
    <mergeCell ref="C90:G90"/>
    <mergeCell ref="H90:K90"/>
    <mergeCell ref="C91:G91"/>
    <mergeCell ref="H91:K91"/>
    <mergeCell ref="F71:H71"/>
    <mergeCell ref="B87:E87"/>
    <mergeCell ref="F78:H78"/>
    <mergeCell ref="E54:E55"/>
    <mergeCell ref="A92:B93"/>
    <mergeCell ref="C92:G92"/>
    <mergeCell ref="H92:K92"/>
    <mergeCell ref="C93:G93"/>
    <mergeCell ref="H93:K93"/>
    <mergeCell ref="A88:E88"/>
    <mergeCell ref="A48:A87"/>
    <mergeCell ref="I71:K71"/>
    <mergeCell ref="F63:H63"/>
    <mergeCell ref="I63:K63"/>
    <mergeCell ref="I52:K52"/>
    <mergeCell ref="C65:E65"/>
    <mergeCell ref="B66:E66"/>
    <mergeCell ref="E80:E81"/>
    <mergeCell ref="F80:H80"/>
    <mergeCell ref="I80:K80"/>
    <mergeCell ref="E52:E53"/>
    <mergeCell ref="I48:K48"/>
    <mergeCell ref="I50:K50"/>
    <mergeCell ref="F52:H52"/>
    <mergeCell ref="I54:K54"/>
    <mergeCell ref="C78:C85"/>
    <mergeCell ref="D80:D85"/>
    <mergeCell ref="I84:K84"/>
    <mergeCell ref="E6:E7"/>
    <mergeCell ref="E8:E9"/>
    <mergeCell ref="F67:H67"/>
    <mergeCell ref="E42:E43"/>
    <mergeCell ref="C39:E39"/>
    <mergeCell ref="D40:D45"/>
    <mergeCell ref="E40:E41"/>
    <mergeCell ref="C40:C45"/>
    <mergeCell ref="C46:E46"/>
    <mergeCell ref="B47:E47"/>
    <mergeCell ref="B48:B65"/>
    <mergeCell ref="E44:E45"/>
    <mergeCell ref="C17:E17"/>
    <mergeCell ref="C18:C23"/>
    <mergeCell ref="D18:D23"/>
    <mergeCell ref="C56:E56"/>
    <mergeCell ref="C57:C64"/>
    <mergeCell ref="D57:D58"/>
    <mergeCell ref="C48:C55"/>
    <mergeCell ref="D48:D55"/>
    <mergeCell ref="E48:E49"/>
    <mergeCell ref="E50:E51"/>
    <mergeCell ref="B67:B86"/>
    <mergeCell ref="C67:C76"/>
  </mergeCells>
  <phoneticPr fontId="6" type="noConversion"/>
  <pageMargins left="0.7" right="0.7" top="0.75" bottom="0.75" header="0.3" footer="0.3"/>
  <pageSetup paperSize="9" orientation="portrait" r:id="rId1"/>
  <headerFooter>
    <oddHeader>&amp;C 2019~2020학년도 교육과정대비표(2년제)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topLeftCell="A13" zoomScale="73" zoomScaleNormal="73" zoomScaleSheetLayoutView="70" zoomScalePageLayoutView="85" workbookViewId="0">
      <selection activeCell="D8" sqref="D8"/>
    </sheetView>
  </sheetViews>
  <sheetFormatPr defaultColWidth="8.88671875" defaultRowHeight="17.100000000000001" customHeight="1" x14ac:dyDescent="0.15"/>
  <cols>
    <col min="1" max="3" width="5.77734375" style="79" customWidth="1"/>
    <col min="4" max="4" width="25.77734375" style="79" customWidth="1"/>
    <col min="5" max="5" width="13.21875" style="115" bestFit="1" customWidth="1"/>
    <col min="6" max="22" width="5.77734375" style="79" customWidth="1"/>
    <col min="23" max="16384" width="8.88671875" style="79"/>
  </cols>
  <sheetData>
    <row r="1" spans="1:24" s="78" customFormat="1" ht="50.1" customHeight="1" thickBot="1" x14ac:dyDescent="0.2">
      <c r="A1" s="618" t="s">
        <v>270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02" t="s">
        <v>269</v>
      </c>
      <c r="R1" s="602"/>
      <c r="S1" s="602"/>
      <c r="T1" s="602"/>
      <c r="U1" s="602"/>
      <c r="V1" s="602"/>
    </row>
    <row r="2" spans="1:24" ht="24.95" customHeight="1" x14ac:dyDescent="0.15">
      <c r="A2" s="606" t="s">
        <v>0</v>
      </c>
      <c r="B2" s="603"/>
      <c r="C2" s="603" t="s">
        <v>11</v>
      </c>
      <c r="D2" s="603" t="s">
        <v>268</v>
      </c>
      <c r="E2" s="616" t="s">
        <v>17</v>
      </c>
      <c r="F2" s="603" t="s">
        <v>15</v>
      </c>
      <c r="G2" s="603" t="s">
        <v>16</v>
      </c>
      <c r="H2" s="606" t="s">
        <v>1</v>
      </c>
      <c r="I2" s="603"/>
      <c r="J2" s="603"/>
      <c r="K2" s="603"/>
      <c r="L2" s="603"/>
      <c r="M2" s="607"/>
      <c r="N2" s="608" t="s">
        <v>2</v>
      </c>
      <c r="O2" s="609"/>
      <c r="P2" s="603"/>
      <c r="Q2" s="603"/>
      <c r="R2" s="603"/>
      <c r="S2" s="610"/>
      <c r="T2" s="606" t="s">
        <v>3</v>
      </c>
      <c r="U2" s="603"/>
      <c r="V2" s="607"/>
    </row>
    <row r="3" spans="1:24" ht="24.95" customHeight="1" x14ac:dyDescent="0.15">
      <c r="A3" s="611"/>
      <c r="B3" s="604"/>
      <c r="C3" s="604"/>
      <c r="D3" s="604"/>
      <c r="E3" s="617"/>
      <c r="F3" s="604"/>
      <c r="G3" s="604"/>
      <c r="H3" s="611" t="s">
        <v>4</v>
      </c>
      <c r="I3" s="604"/>
      <c r="J3" s="604"/>
      <c r="K3" s="604" t="s">
        <v>5</v>
      </c>
      <c r="L3" s="604"/>
      <c r="M3" s="612"/>
      <c r="N3" s="613" t="s">
        <v>4</v>
      </c>
      <c r="O3" s="614"/>
      <c r="P3" s="604"/>
      <c r="Q3" s="604" t="s">
        <v>5</v>
      </c>
      <c r="R3" s="604"/>
      <c r="S3" s="615"/>
      <c r="T3" s="611"/>
      <c r="U3" s="604"/>
      <c r="V3" s="612"/>
    </row>
    <row r="4" spans="1:24" ht="24.95" customHeight="1" thickBot="1" x14ac:dyDescent="0.2">
      <c r="A4" s="619"/>
      <c r="B4" s="605"/>
      <c r="C4" s="605"/>
      <c r="D4" s="605"/>
      <c r="E4" s="617"/>
      <c r="F4" s="605"/>
      <c r="G4" s="605"/>
      <c r="H4" s="80" t="s">
        <v>6</v>
      </c>
      <c r="I4" s="81" t="s">
        <v>7</v>
      </c>
      <c r="J4" s="81" t="s">
        <v>8</v>
      </c>
      <c r="K4" s="81" t="s">
        <v>6</v>
      </c>
      <c r="L4" s="81" t="s">
        <v>7</v>
      </c>
      <c r="M4" s="82" t="s">
        <v>8</v>
      </c>
      <c r="N4" s="83" t="s">
        <v>6</v>
      </c>
      <c r="O4" s="81" t="s">
        <v>7</v>
      </c>
      <c r="P4" s="81" t="s">
        <v>8</v>
      </c>
      <c r="Q4" s="81" t="s">
        <v>6</v>
      </c>
      <c r="R4" s="81" t="s">
        <v>7</v>
      </c>
      <c r="S4" s="84" t="s">
        <v>8</v>
      </c>
      <c r="T4" s="80" t="s">
        <v>6</v>
      </c>
      <c r="U4" s="81" t="s">
        <v>7</v>
      </c>
      <c r="V4" s="82" t="s">
        <v>8</v>
      </c>
    </row>
    <row r="5" spans="1:24" ht="35.1" customHeight="1" thickBot="1" x14ac:dyDescent="0.2">
      <c r="A5" s="589" t="s">
        <v>120</v>
      </c>
      <c r="B5" s="85" t="s">
        <v>118</v>
      </c>
      <c r="C5" s="183"/>
      <c r="D5" s="125" t="s">
        <v>37</v>
      </c>
      <c r="E5" s="86" t="s">
        <v>19</v>
      </c>
      <c r="F5" s="87" t="s">
        <v>38</v>
      </c>
      <c r="G5" s="87" t="s">
        <v>38</v>
      </c>
      <c r="H5" s="184">
        <v>1</v>
      </c>
      <c r="I5" s="185">
        <v>1</v>
      </c>
      <c r="J5" s="185">
        <v>0</v>
      </c>
      <c r="K5" s="185"/>
      <c r="L5" s="185"/>
      <c r="M5" s="186"/>
      <c r="N5" s="184"/>
      <c r="O5" s="185"/>
      <c r="P5" s="185"/>
      <c r="Q5" s="187"/>
      <c r="R5" s="187"/>
      <c r="S5" s="188"/>
      <c r="T5" s="189">
        <f t="shared" ref="T5" si="0">H5+K5</f>
        <v>1</v>
      </c>
      <c r="U5" s="187">
        <f t="shared" ref="U5" si="1">I5+L5</f>
        <v>1</v>
      </c>
      <c r="V5" s="188">
        <f t="shared" ref="V5" si="2">J5+M5</f>
        <v>0</v>
      </c>
    </row>
    <row r="6" spans="1:24" ht="35.1" customHeight="1" x14ac:dyDescent="0.15">
      <c r="A6" s="590"/>
      <c r="B6" s="588" t="s">
        <v>119</v>
      </c>
      <c r="C6" s="88"/>
      <c r="D6" s="339" t="s">
        <v>35</v>
      </c>
      <c r="E6" s="88" t="s">
        <v>36</v>
      </c>
      <c r="F6" s="88" t="s">
        <v>22</v>
      </c>
      <c r="G6" s="90" t="s">
        <v>22</v>
      </c>
      <c r="H6" s="190">
        <v>2</v>
      </c>
      <c r="I6" s="191">
        <v>2</v>
      </c>
      <c r="J6" s="192">
        <v>0</v>
      </c>
      <c r="K6" s="192"/>
      <c r="L6" s="193"/>
      <c r="M6" s="194"/>
      <c r="N6" s="191"/>
      <c r="O6" s="192"/>
      <c r="P6" s="192"/>
      <c r="Q6" s="195"/>
      <c r="R6" s="196"/>
      <c r="S6" s="197"/>
      <c r="T6" s="198">
        <f>H6+K6</f>
        <v>2</v>
      </c>
      <c r="U6" s="195">
        <f>I6+L6</f>
        <v>2</v>
      </c>
      <c r="V6" s="197">
        <f>J6+M6</f>
        <v>0</v>
      </c>
    </row>
    <row r="7" spans="1:24" ht="35.1" customHeight="1" x14ac:dyDescent="0.15">
      <c r="A7" s="590"/>
      <c r="B7" s="588"/>
      <c r="C7" s="91"/>
      <c r="D7" s="340" t="s">
        <v>79</v>
      </c>
      <c r="E7" s="92" t="s">
        <v>36</v>
      </c>
      <c r="F7" s="92" t="s">
        <v>38</v>
      </c>
      <c r="G7" s="93" t="s">
        <v>39</v>
      </c>
      <c r="H7" s="199"/>
      <c r="I7" s="200"/>
      <c r="J7" s="201"/>
      <c r="K7" s="201">
        <v>2</v>
      </c>
      <c r="L7" s="202">
        <v>1</v>
      </c>
      <c r="M7" s="203">
        <v>1</v>
      </c>
      <c r="N7" s="200"/>
      <c r="O7" s="201"/>
      <c r="P7" s="201"/>
      <c r="Q7" s="201"/>
      <c r="R7" s="202"/>
      <c r="S7" s="203"/>
      <c r="T7" s="204">
        <f t="shared" ref="T7:V9" si="3">H7+K7</f>
        <v>2</v>
      </c>
      <c r="U7" s="205">
        <f t="shared" si="3"/>
        <v>1</v>
      </c>
      <c r="V7" s="206">
        <f t="shared" si="3"/>
        <v>1</v>
      </c>
      <c r="X7" s="207"/>
    </row>
    <row r="8" spans="1:24" ht="35.1" customHeight="1" x14ac:dyDescent="0.15">
      <c r="A8" s="590"/>
      <c r="B8" s="588"/>
      <c r="C8" s="94"/>
      <c r="D8" s="340" t="s">
        <v>273</v>
      </c>
      <c r="E8" s="92" t="s">
        <v>42</v>
      </c>
      <c r="F8" s="92" t="s">
        <v>38</v>
      </c>
      <c r="G8" s="93" t="s">
        <v>71</v>
      </c>
      <c r="H8" s="199">
        <v>2</v>
      </c>
      <c r="I8" s="200">
        <v>2</v>
      </c>
      <c r="J8" s="201">
        <v>0</v>
      </c>
      <c r="K8" s="201"/>
      <c r="L8" s="202"/>
      <c r="M8" s="203"/>
      <c r="N8" s="200"/>
      <c r="O8" s="201"/>
      <c r="P8" s="201"/>
      <c r="Q8" s="205"/>
      <c r="R8" s="208"/>
      <c r="S8" s="206"/>
      <c r="T8" s="204">
        <v>2</v>
      </c>
      <c r="U8" s="205">
        <v>2</v>
      </c>
      <c r="V8" s="206">
        <v>0</v>
      </c>
    </row>
    <row r="9" spans="1:24" ht="35.1" customHeight="1" x14ac:dyDescent="0.15">
      <c r="A9" s="590"/>
      <c r="B9" s="588"/>
      <c r="C9" s="94"/>
      <c r="D9" s="340" t="s">
        <v>325</v>
      </c>
      <c r="E9" s="92" t="s">
        <v>42</v>
      </c>
      <c r="F9" s="92" t="s">
        <v>77</v>
      </c>
      <c r="G9" s="93" t="s">
        <v>24</v>
      </c>
      <c r="H9" s="199">
        <v>2</v>
      </c>
      <c r="I9" s="200">
        <v>2</v>
      </c>
      <c r="J9" s="201">
        <v>0</v>
      </c>
      <c r="K9" s="201"/>
      <c r="L9" s="200"/>
      <c r="M9" s="203"/>
      <c r="N9" s="200"/>
      <c r="O9" s="201"/>
      <c r="P9" s="201"/>
      <c r="Q9" s="205"/>
      <c r="R9" s="208"/>
      <c r="S9" s="206"/>
      <c r="T9" s="204">
        <f t="shared" si="3"/>
        <v>2</v>
      </c>
      <c r="U9" s="205">
        <f t="shared" si="3"/>
        <v>2</v>
      </c>
      <c r="V9" s="206">
        <f t="shared" si="3"/>
        <v>0</v>
      </c>
    </row>
    <row r="10" spans="1:24" ht="35.1" customHeight="1" thickBot="1" x14ac:dyDescent="0.2">
      <c r="A10" s="591"/>
      <c r="B10" s="98" t="s">
        <v>18</v>
      </c>
      <c r="C10" s="96"/>
      <c r="D10" s="139"/>
      <c r="E10" s="209"/>
      <c r="F10" s="95"/>
      <c r="G10" s="210"/>
      <c r="H10" s="211">
        <f>SUM(H5:H9)</f>
        <v>7</v>
      </c>
      <c r="I10" s="211">
        <f t="shared" ref="I10:V10" si="4">SUM(I5:I9)</f>
        <v>7</v>
      </c>
      <c r="J10" s="211">
        <f t="shared" si="4"/>
        <v>0</v>
      </c>
      <c r="K10" s="211">
        <f t="shared" si="4"/>
        <v>2</v>
      </c>
      <c r="L10" s="211">
        <f t="shared" si="4"/>
        <v>1</v>
      </c>
      <c r="M10" s="211">
        <f t="shared" si="4"/>
        <v>1</v>
      </c>
      <c r="N10" s="211">
        <f t="shared" si="4"/>
        <v>0</v>
      </c>
      <c r="O10" s="211">
        <f t="shared" si="4"/>
        <v>0</v>
      </c>
      <c r="P10" s="211">
        <f t="shared" si="4"/>
        <v>0</v>
      </c>
      <c r="Q10" s="211">
        <f t="shared" si="4"/>
        <v>0</v>
      </c>
      <c r="R10" s="211">
        <f t="shared" si="4"/>
        <v>0</v>
      </c>
      <c r="S10" s="211">
        <f t="shared" si="4"/>
        <v>0</v>
      </c>
      <c r="T10" s="211">
        <f t="shared" si="4"/>
        <v>9</v>
      </c>
      <c r="U10" s="211">
        <f t="shared" si="4"/>
        <v>8</v>
      </c>
      <c r="V10" s="211">
        <f t="shared" si="4"/>
        <v>1</v>
      </c>
    </row>
    <row r="11" spans="1:24" ht="35.1" customHeight="1" x14ac:dyDescent="0.15">
      <c r="A11" s="592" t="s">
        <v>13</v>
      </c>
      <c r="B11" s="596" t="s">
        <v>9</v>
      </c>
      <c r="C11" s="88"/>
      <c r="D11" s="359" t="s">
        <v>56</v>
      </c>
      <c r="E11" s="104" t="s">
        <v>21</v>
      </c>
      <c r="F11" s="104" t="s">
        <v>23</v>
      </c>
      <c r="G11" s="105" t="s">
        <v>24</v>
      </c>
      <c r="H11" s="212"/>
      <c r="I11" s="213"/>
      <c r="J11" s="213"/>
      <c r="K11" s="214">
        <v>3</v>
      </c>
      <c r="L11" s="214">
        <v>1</v>
      </c>
      <c r="M11" s="215">
        <v>2</v>
      </c>
      <c r="N11" s="212"/>
      <c r="O11" s="213"/>
      <c r="P11" s="213"/>
      <c r="Q11" s="213"/>
      <c r="R11" s="213"/>
      <c r="S11" s="216"/>
      <c r="T11" s="212">
        <v>3</v>
      </c>
      <c r="U11" s="213">
        <v>1</v>
      </c>
      <c r="V11" s="216">
        <v>2</v>
      </c>
    </row>
    <row r="12" spans="1:24" ht="35.1" customHeight="1" x14ac:dyDescent="0.15">
      <c r="A12" s="593"/>
      <c r="B12" s="597"/>
      <c r="C12" s="92"/>
      <c r="D12" s="360" t="s">
        <v>105</v>
      </c>
      <c r="E12" s="104" t="s">
        <v>87</v>
      </c>
      <c r="F12" s="217" t="s">
        <v>28</v>
      </c>
      <c r="G12" s="105" t="s">
        <v>85</v>
      </c>
      <c r="H12" s="218"/>
      <c r="I12" s="219"/>
      <c r="J12" s="219"/>
      <c r="K12" s="213"/>
      <c r="L12" s="213"/>
      <c r="M12" s="216"/>
      <c r="N12" s="212"/>
      <c r="O12" s="213"/>
      <c r="P12" s="213"/>
      <c r="Q12" s="213">
        <v>3</v>
      </c>
      <c r="R12" s="213">
        <v>1</v>
      </c>
      <c r="S12" s="216">
        <v>2</v>
      </c>
      <c r="T12" s="212">
        <v>3</v>
      </c>
      <c r="U12" s="213">
        <v>1</v>
      </c>
      <c r="V12" s="216">
        <v>2</v>
      </c>
    </row>
    <row r="13" spans="1:24" ht="35.1" customHeight="1" x14ac:dyDescent="0.15">
      <c r="A13" s="593"/>
      <c r="B13" s="597"/>
      <c r="C13" s="92"/>
      <c r="D13" s="359" t="s">
        <v>106</v>
      </c>
      <c r="E13" s="101" t="s">
        <v>87</v>
      </c>
      <c r="F13" s="101" t="s">
        <v>88</v>
      </c>
      <c r="G13" s="102" t="s">
        <v>24</v>
      </c>
      <c r="H13" s="268"/>
      <c r="I13" s="89"/>
      <c r="J13" s="89"/>
      <c r="K13" s="89"/>
      <c r="L13" s="89"/>
      <c r="M13" s="269"/>
      <c r="N13" s="270"/>
      <c r="O13" s="89"/>
      <c r="P13" s="89"/>
      <c r="Q13" s="89">
        <v>3</v>
      </c>
      <c r="R13" s="89">
        <v>1</v>
      </c>
      <c r="S13" s="269">
        <v>2</v>
      </c>
      <c r="T13" s="268">
        <v>3</v>
      </c>
      <c r="U13" s="89">
        <v>1</v>
      </c>
      <c r="V13" s="269">
        <v>2</v>
      </c>
    </row>
    <row r="14" spans="1:24" ht="35.1" customHeight="1" x14ac:dyDescent="0.15">
      <c r="A14" s="593"/>
      <c r="B14" s="597"/>
      <c r="C14" s="92"/>
      <c r="D14" s="361" t="s">
        <v>25</v>
      </c>
      <c r="E14" s="101" t="s">
        <v>21</v>
      </c>
      <c r="F14" s="103" t="s">
        <v>107</v>
      </c>
      <c r="G14" s="102" t="s">
        <v>108</v>
      </c>
      <c r="H14" s="220"/>
      <c r="I14" s="221"/>
      <c r="J14" s="221"/>
      <c r="K14" s="222"/>
      <c r="L14" s="222"/>
      <c r="M14" s="223"/>
      <c r="N14" s="220">
        <v>3</v>
      </c>
      <c r="O14" s="221">
        <v>1</v>
      </c>
      <c r="P14" s="221">
        <v>2</v>
      </c>
      <c r="Q14" s="221"/>
      <c r="R14" s="221"/>
      <c r="S14" s="224"/>
      <c r="T14" s="220">
        <v>3</v>
      </c>
      <c r="U14" s="221">
        <v>1</v>
      </c>
      <c r="V14" s="224">
        <v>2</v>
      </c>
    </row>
    <row r="15" spans="1:24" ht="35.1" customHeight="1" x14ac:dyDescent="0.15">
      <c r="A15" s="593"/>
      <c r="B15" s="597"/>
      <c r="C15" s="92"/>
      <c r="D15" s="362" t="s">
        <v>109</v>
      </c>
      <c r="E15" s="104" t="s">
        <v>21</v>
      </c>
      <c r="F15" s="217" t="s">
        <v>22</v>
      </c>
      <c r="G15" s="105" t="s">
        <v>94</v>
      </c>
      <c r="H15" s="212">
        <v>3</v>
      </c>
      <c r="I15" s="213">
        <v>1</v>
      </c>
      <c r="J15" s="213">
        <v>2</v>
      </c>
      <c r="K15" s="213"/>
      <c r="L15" s="213"/>
      <c r="M15" s="216"/>
      <c r="N15" s="212"/>
      <c r="O15" s="213"/>
      <c r="P15" s="213"/>
      <c r="Q15" s="213"/>
      <c r="R15" s="213"/>
      <c r="S15" s="216"/>
      <c r="T15" s="212">
        <v>3</v>
      </c>
      <c r="U15" s="213">
        <v>1</v>
      </c>
      <c r="V15" s="216">
        <v>2</v>
      </c>
    </row>
    <row r="16" spans="1:24" ht="35.1" customHeight="1" x14ac:dyDescent="0.15">
      <c r="A16" s="593"/>
      <c r="B16" s="597"/>
      <c r="C16" s="92"/>
      <c r="D16" s="362" t="s">
        <v>110</v>
      </c>
      <c r="E16" s="104" t="s">
        <v>111</v>
      </c>
      <c r="F16" s="104" t="s">
        <v>28</v>
      </c>
      <c r="G16" s="105" t="s">
        <v>94</v>
      </c>
      <c r="H16" s="212"/>
      <c r="I16" s="213"/>
      <c r="J16" s="213"/>
      <c r="K16" s="225">
        <v>3</v>
      </c>
      <c r="L16" s="213">
        <v>1</v>
      </c>
      <c r="M16" s="216">
        <v>2</v>
      </c>
      <c r="N16" s="212"/>
      <c r="O16" s="213"/>
      <c r="P16" s="213"/>
      <c r="Q16" s="213"/>
      <c r="R16" s="213"/>
      <c r="S16" s="216"/>
      <c r="T16" s="212">
        <v>3</v>
      </c>
      <c r="U16" s="213">
        <v>1</v>
      </c>
      <c r="V16" s="216">
        <v>2</v>
      </c>
    </row>
    <row r="17" spans="1:22" ht="35.1" customHeight="1" x14ac:dyDescent="0.15">
      <c r="A17" s="593"/>
      <c r="B17" s="597"/>
      <c r="C17" s="92"/>
      <c r="D17" s="362" t="s">
        <v>112</v>
      </c>
      <c r="E17" s="104" t="s">
        <v>92</v>
      </c>
      <c r="F17" s="217" t="s">
        <v>28</v>
      </c>
      <c r="G17" s="105" t="s">
        <v>94</v>
      </c>
      <c r="H17" s="212"/>
      <c r="I17" s="213"/>
      <c r="J17" s="213"/>
      <c r="K17" s="213"/>
      <c r="L17" s="213"/>
      <c r="M17" s="216"/>
      <c r="N17" s="212">
        <v>3</v>
      </c>
      <c r="O17" s="213">
        <v>1</v>
      </c>
      <c r="P17" s="213">
        <v>2</v>
      </c>
      <c r="Q17" s="213"/>
      <c r="R17" s="213"/>
      <c r="S17" s="216"/>
      <c r="T17" s="212">
        <v>3</v>
      </c>
      <c r="U17" s="213">
        <v>1</v>
      </c>
      <c r="V17" s="216">
        <v>2</v>
      </c>
    </row>
    <row r="18" spans="1:22" ht="35.1" customHeight="1" x14ac:dyDescent="0.15">
      <c r="A18" s="593"/>
      <c r="B18" s="597"/>
      <c r="C18" s="92"/>
      <c r="D18" s="362" t="s">
        <v>113</v>
      </c>
      <c r="E18" s="104" t="s">
        <v>111</v>
      </c>
      <c r="F18" s="217" t="s">
        <v>28</v>
      </c>
      <c r="G18" s="105" t="s">
        <v>24</v>
      </c>
      <c r="H18" s="212"/>
      <c r="I18" s="213"/>
      <c r="J18" s="213"/>
      <c r="K18" s="213">
        <v>3</v>
      </c>
      <c r="L18" s="213">
        <v>1</v>
      </c>
      <c r="M18" s="216">
        <v>2</v>
      </c>
      <c r="N18" s="212"/>
      <c r="O18" s="213"/>
      <c r="P18" s="213"/>
      <c r="Q18" s="213"/>
      <c r="R18" s="213"/>
      <c r="S18" s="216"/>
      <c r="T18" s="212">
        <v>3</v>
      </c>
      <c r="U18" s="213">
        <v>1</v>
      </c>
      <c r="V18" s="216">
        <v>2</v>
      </c>
    </row>
    <row r="19" spans="1:22" ht="35.1" customHeight="1" x14ac:dyDescent="0.15">
      <c r="A19" s="593"/>
      <c r="B19" s="597"/>
      <c r="C19" s="92"/>
      <c r="D19" s="362" t="s">
        <v>96</v>
      </c>
      <c r="E19" s="104" t="s">
        <v>92</v>
      </c>
      <c r="F19" s="217" t="s">
        <v>114</v>
      </c>
      <c r="G19" s="105" t="s">
        <v>94</v>
      </c>
      <c r="H19" s="212"/>
      <c r="I19" s="213"/>
      <c r="J19" s="213"/>
      <c r="K19" s="213"/>
      <c r="L19" s="213"/>
      <c r="M19" s="216"/>
      <c r="N19" s="212"/>
      <c r="O19" s="213"/>
      <c r="P19" s="213"/>
      <c r="Q19" s="213">
        <v>3</v>
      </c>
      <c r="R19" s="213">
        <v>1</v>
      </c>
      <c r="S19" s="216">
        <v>2</v>
      </c>
      <c r="T19" s="212">
        <v>3</v>
      </c>
      <c r="U19" s="213">
        <v>1</v>
      </c>
      <c r="V19" s="216">
        <v>2</v>
      </c>
    </row>
    <row r="20" spans="1:22" ht="35.1" customHeight="1" x14ac:dyDescent="0.15">
      <c r="A20" s="593"/>
      <c r="B20" s="597"/>
      <c r="C20" s="92"/>
      <c r="D20" s="363" t="s">
        <v>115</v>
      </c>
      <c r="E20" s="104" t="s">
        <v>92</v>
      </c>
      <c r="F20" s="217" t="s">
        <v>90</v>
      </c>
      <c r="G20" s="105" t="s">
        <v>24</v>
      </c>
      <c r="H20" s="212"/>
      <c r="I20" s="213"/>
      <c r="J20" s="213"/>
      <c r="K20" s="213"/>
      <c r="L20" s="213"/>
      <c r="M20" s="216"/>
      <c r="N20" s="212">
        <v>3</v>
      </c>
      <c r="O20" s="213">
        <v>1</v>
      </c>
      <c r="P20" s="213">
        <v>2</v>
      </c>
      <c r="Q20" s="213"/>
      <c r="R20" s="213"/>
      <c r="S20" s="216"/>
      <c r="T20" s="212">
        <v>3</v>
      </c>
      <c r="U20" s="213">
        <v>1</v>
      </c>
      <c r="V20" s="216">
        <v>2</v>
      </c>
    </row>
    <row r="21" spans="1:22" ht="35.1" customHeight="1" x14ac:dyDescent="0.15">
      <c r="A21" s="593"/>
      <c r="B21" s="597"/>
      <c r="C21" s="91"/>
      <c r="D21" s="363" t="s">
        <v>116</v>
      </c>
      <c r="E21" s="104" t="s">
        <v>87</v>
      </c>
      <c r="F21" s="217" t="s">
        <v>88</v>
      </c>
      <c r="G21" s="105" t="s">
        <v>85</v>
      </c>
      <c r="H21" s="212"/>
      <c r="I21" s="213"/>
      <c r="J21" s="213"/>
      <c r="K21" s="213"/>
      <c r="L21" s="213"/>
      <c r="M21" s="216"/>
      <c r="N21" s="212">
        <v>3</v>
      </c>
      <c r="O21" s="213">
        <v>1</v>
      </c>
      <c r="P21" s="213">
        <v>2</v>
      </c>
      <c r="Q21" s="213"/>
      <c r="R21" s="213"/>
      <c r="S21" s="216"/>
      <c r="T21" s="212">
        <v>3</v>
      </c>
      <c r="U21" s="213">
        <v>1</v>
      </c>
      <c r="V21" s="216">
        <v>2</v>
      </c>
    </row>
    <row r="22" spans="1:22" ht="35.1" customHeight="1" x14ac:dyDescent="0.15">
      <c r="A22" s="593"/>
      <c r="B22" s="597"/>
      <c r="C22" s="91"/>
      <c r="D22" s="363" t="s">
        <v>117</v>
      </c>
      <c r="E22" s="104" t="s">
        <v>87</v>
      </c>
      <c r="F22" s="104" t="s">
        <v>28</v>
      </c>
      <c r="G22" s="105" t="s">
        <v>24</v>
      </c>
      <c r="H22" s="212"/>
      <c r="I22" s="213"/>
      <c r="J22" s="213"/>
      <c r="K22" s="213"/>
      <c r="L22" s="213"/>
      <c r="M22" s="216"/>
      <c r="N22" s="212"/>
      <c r="O22" s="213"/>
      <c r="P22" s="213"/>
      <c r="Q22" s="213">
        <v>3</v>
      </c>
      <c r="R22" s="213">
        <v>1</v>
      </c>
      <c r="S22" s="216">
        <v>2</v>
      </c>
      <c r="T22" s="212">
        <v>3</v>
      </c>
      <c r="U22" s="213">
        <v>1</v>
      </c>
      <c r="V22" s="216">
        <v>2</v>
      </c>
    </row>
    <row r="23" spans="1:22" ht="35.1" customHeight="1" thickBot="1" x14ac:dyDescent="0.2">
      <c r="A23" s="594"/>
      <c r="B23" s="96" t="s">
        <v>12</v>
      </c>
      <c r="C23" s="96"/>
      <c r="D23" s="364"/>
      <c r="E23" s="97"/>
      <c r="F23" s="95"/>
      <c r="G23" s="99"/>
      <c r="H23" s="226">
        <f>SUM(H11:H22)</f>
        <v>3</v>
      </c>
      <c r="I23" s="226">
        <f t="shared" ref="I23:V23" si="5">SUM(I11:I22)</f>
        <v>1</v>
      </c>
      <c r="J23" s="226">
        <f t="shared" si="5"/>
        <v>2</v>
      </c>
      <c r="K23" s="226">
        <f t="shared" si="5"/>
        <v>9</v>
      </c>
      <c r="L23" s="226">
        <f t="shared" si="5"/>
        <v>3</v>
      </c>
      <c r="M23" s="226">
        <f t="shared" si="5"/>
        <v>6</v>
      </c>
      <c r="N23" s="226">
        <f t="shared" si="5"/>
        <v>12</v>
      </c>
      <c r="O23" s="226">
        <f t="shared" si="5"/>
        <v>4</v>
      </c>
      <c r="P23" s="226">
        <f t="shared" si="5"/>
        <v>8</v>
      </c>
      <c r="Q23" s="226">
        <f t="shared" si="5"/>
        <v>12</v>
      </c>
      <c r="R23" s="226">
        <f t="shared" si="5"/>
        <v>4</v>
      </c>
      <c r="S23" s="226">
        <f t="shared" si="5"/>
        <v>8</v>
      </c>
      <c r="T23" s="226">
        <f t="shared" si="5"/>
        <v>36</v>
      </c>
      <c r="U23" s="226">
        <f t="shared" si="5"/>
        <v>12</v>
      </c>
      <c r="V23" s="226">
        <f t="shared" si="5"/>
        <v>24</v>
      </c>
    </row>
    <row r="24" spans="1:22" ht="35.1" customHeight="1" x14ac:dyDescent="0.15">
      <c r="A24" s="227"/>
      <c r="B24" s="598" t="s">
        <v>76</v>
      </c>
      <c r="C24" s="228"/>
      <c r="D24" s="365" t="s">
        <v>275</v>
      </c>
      <c r="E24" s="106" t="s">
        <v>67</v>
      </c>
      <c r="F24" s="106" t="s">
        <v>43</v>
      </c>
      <c r="G24" s="106" t="s">
        <v>24</v>
      </c>
      <c r="H24" s="229"/>
      <c r="I24" s="230"/>
      <c r="J24" s="230"/>
      <c r="K24" s="230"/>
      <c r="L24" s="230"/>
      <c r="M24" s="231"/>
      <c r="N24" s="230">
        <v>1</v>
      </c>
      <c r="O24" s="230">
        <v>1</v>
      </c>
      <c r="P24" s="230">
        <v>0</v>
      </c>
      <c r="Q24" s="230"/>
      <c r="R24" s="230"/>
      <c r="S24" s="230"/>
      <c r="T24" s="190">
        <v>1</v>
      </c>
      <c r="U24" s="232">
        <v>1</v>
      </c>
      <c r="V24" s="194">
        <v>0</v>
      </c>
    </row>
    <row r="25" spans="1:22" ht="35.1" customHeight="1" thickBot="1" x14ac:dyDescent="0.2">
      <c r="A25" s="592" t="s">
        <v>14</v>
      </c>
      <c r="B25" s="599"/>
      <c r="C25" s="233"/>
      <c r="D25" s="366" t="s">
        <v>274</v>
      </c>
      <c r="E25" s="107" t="s">
        <v>67</v>
      </c>
      <c r="F25" s="107" t="s">
        <v>31</v>
      </c>
      <c r="G25" s="234" t="s">
        <v>31</v>
      </c>
      <c r="H25" s="235"/>
      <c r="I25" s="236"/>
      <c r="J25" s="236"/>
      <c r="K25" s="236"/>
      <c r="L25" s="236"/>
      <c r="M25" s="237"/>
      <c r="N25" s="235"/>
      <c r="O25" s="236"/>
      <c r="P25" s="236"/>
      <c r="Q25" s="236">
        <v>1</v>
      </c>
      <c r="R25" s="236">
        <v>1</v>
      </c>
      <c r="S25" s="237">
        <v>0</v>
      </c>
      <c r="T25" s="235">
        <v>1</v>
      </c>
      <c r="U25" s="236">
        <v>1</v>
      </c>
      <c r="V25" s="237">
        <v>0</v>
      </c>
    </row>
    <row r="26" spans="1:22" ht="35.1" customHeight="1" x14ac:dyDescent="0.15">
      <c r="A26" s="593"/>
      <c r="B26" s="600" t="s">
        <v>80</v>
      </c>
      <c r="C26" s="108"/>
      <c r="D26" s="367" t="s">
        <v>57</v>
      </c>
      <c r="E26" s="88" t="s">
        <v>30</v>
      </c>
      <c r="F26" s="88" t="s">
        <v>24</v>
      </c>
      <c r="G26" s="90" t="s">
        <v>31</v>
      </c>
      <c r="H26" s="220"/>
      <c r="I26" s="221"/>
      <c r="J26" s="221"/>
      <c r="K26" s="221">
        <v>3</v>
      </c>
      <c r="L26" s="221">
        <v>1</v>
      </c>
      <c r="M26" s="224">
        <v>2</v>
      </c>
      <c r="N26" s="220"/>
      <c r="O26" s="221"/>
      <c r="P26" s="221"/>
      <c r="Q26" s="221"/>
      <c r="R26" s="221"/>
      <c r="S26" s="224"/>
      <c r="T26" s="220">
        <v>3</v>
      </c>
      <c r="U26" s="221">
        <v>1</v>
      </c>
      <c r="V26" s="224">
        <v>2</v>
      </c>
    </row>
    <row r="27" spans="1:22" ht="35.1" customHeight="1" x14ac:dyDescent="0.15">
      <c r="A27" s="593"/>
      <c r="B27" s="600"/>
      <c r="C27" s="238"/>
      <c r="D27" s="368" t="s">
        <v>58</v>
      </c>
      <c r="E27" s="92" t="s">
        <v>34</v>
      </c>
      <c r="F27" s="92" t="s">
        <v>24</v>
      </c>
      <c r="G27" s="93" t="s">
        <v>24</v>
      </c>
      <c r="H27" s="212">
        <v>3</v>
      </c>
      <c r="I27" s="213">
        <v>1</v>
      </c>
      <c r="J27" s="213">
        <v>2</v>
      </c>
      <c r="K27" s="213"/>
      <c r="L27" s="213"/>
      <c r="M27" s="216"/>
      <c r="N27" s="212"/>
      <c r="O27" s="213"/>
      <c r="P27" s="213"/>
      <c r="Q27" s="213"/>
      <c r="R27" s="213"/>
      <c r="S27" s="216"/>
      <c r="T27" s="212">
        <v>3</v>
      </c>
      <c r="U27" s="213">
        <v>1</v>
      </c>
      <c r="V27" s="216">
        <v>2</v>
      </c>
    </row>
    <row r="28" spans="1:22" ht="35.1" customHeight="1" x14ac:dyDescent="0.15">
      <c r="A28" s="593"/>
      <c r="B28" s="600"/>
      <c r="C28" s="239"/>
      <c r="D28" s="368" t="s">
        <v>63</v>
      </c>
      <c r="E28" s="92" t="s">
        <v>34</v>
      </c>
      <c r="F28" s="92" t="s">
        <v>45</v>
      </c>
      <c r="G28" s="93" t="s">
        <v>45</v>
      </c>
      <c r="H28" s="212">
        <v>3</v>
      </c>
      <c r="I28" s="213">
        <v>1</v>
      </c>
      <c r="J28" s="213">
        <v>2</v>
      </c>
      <c r="K28" s="213"/>
      <c r="L28" s="213"/>
      <c r="M28" s="216"/>
      <c r="N28" s="240"/>
      <c r="O28" s="214"/>
      <c r="P28" s="214"/>
      <c r="Q28" s="219"/>
      <c r="R28" s="219"/>
      <c r="S28" s="241"/>
      <c r="T28" s="212">
        <v>3</v>
      </c>
      <c r="U28" s="213">
        <v>1</v>
      </c>
      <c r="V28" s="216">
        <v>2</v>
      </c>
    </row>
    <row r="29" spans="1:22" ht="35.1" customHeight="1" x14ac:dyDescent="0.15">
      <c r="A29" s="593"/>
      <c r="B29" s="600"/>
      <c r="C29" s="242"/>
      <c r="D29" s="369" t="s">
        <v>73</v>
      </c>
      <c r="E29" s="104" t="s">
        <v>49</v>
      </c>
      <c r="F29" s="92" t="s">
        <v>27</v>
      </c>
      <c r="G29" s="93" t="s">
        <v>27</v>
      </c>
      <c r="H29" s="212"/>
      <c r="I29" s="213"/>
      <c r="J29" s="213"/>
      <c r="K29" s="213">
        <v>3</v>
      </c>
      <c r="L29" s="213">
        <v>1</v>
      </c>
      <c r="M29" s="213">
        <v>2</v>
      </c>
      <c r="N29" s="212"/>
      <c r="O29" s="213"/>
      <c r="P29" s="213"/>
      <c r="Q29" s="213"/>
      <c r="R29" s="213"/>
      <c r="S29" s="213"/>
      <c r="T29" s="212">
        <v>3</v>
      </c>
      <c r="U29" s="213">
        <v>1</v>
      </c>
      <c r="V29" s="216">
        <v>2</v>
      </c>
    </row>
    <row r="30" spans="1:22" ht="35.1" customHeight="1" x14ac:dyDescent="0.15">
      <c r="A30" s="593"/>
      <c r="B30" s="600"/>
      <c r="C30" s="243"/>
      <c r="D30" s="369" t="s">
        <v>74</v>
      </c>
      <c r="E30" s="104" t="s">
        <v>47</v>
      </c>
      <c r="F30" s="104" t="s">
        <v>27</v>
      </c>
      <c r="G30" s="104" t="s">
        <v>24</v>
      </c>
      <c r="H30" s="212"/>
      <c r="I30" s="213"/>
      <c r="J30" s="213"/>
      <c r="K30" s="213"/>
      <c r="L30" s="213"/>
      <c r="M30" s="216"/>
      <c r="N30" s="212"/>
      <c r="O30" s="213"/>
      <c r="P30" s="213"/>
      <c r="Q30" s="213">
        <v>3</v>
      </c>
      <c r="R30" s="213">
        <v>1</v>
      </c>
      <c r="S30" s="216">
        <v>2</v>
      </c>
      <c r="T30" s="212">
        <v>3</v>
      </c>
      <c r="U30" s="201">
        <v>1</v>
      </c>
      <c r="V30" s="203">
        <v>2</v>
      </c>
    </row>
    <row r="31" spans="1:22" ht="35.1" customHeight="1" x14ac:dyDescent="0.15">
      <c r="A31" s="593"/>
      <c r="B31" s="600"/>
      <c r="C31" s="244"/>
      <c r="D31" s="370" t="s">
        <v>66</v>
      </c>
      <c r="E31" s="104" t="s">
        <v>26</v>
      </c>
      <c r="F31" s="104" t="s">
        <v>24</v>
      </c>
      <c r="G31" s="104" t="s">
        <v>27</v>
      </c>
      <c r="H31" s="212">
        <v>3</v>
      </c>
      <c r="I31" s="213">
        <v>1</v>
      </c>
      <c r="J31" s="213">
        <v>2</v>
      </c>
      <c r="K31" s="213"/>
      <c r="L31" s="213"/>
      <c r="M31" s="216"/>
      <c r="N31" s="213"/>
      <c r="O31" s="213"/>
      <c r="P31" s="213"/>
      <c r="Q31" s="225"/>
      <c r="R31" s="213"/>
      <c r="S31" s="216"/>
      <c r="T31" s="212">
        <v>3</v>
      </c>
      <c r="U31" s="201">
        <v>1</v>
      </c>
      <c r="V31" s="203">
        <v>2</v>
      </c>
    </row>
    <row r="32" spans="1:22" ht="35.1" customHeight="1" x14ac:dyDescent="0.15">
      <c r="A32" s="593"/>
      <c r="B32" s="600"/>
      <c r="C32" s="243"/>
      <c r="D32" s="369" t="s">
        <v>69</v>
      </c>
      <c r="E32" s="104" t="s">
        <v>70</v>
      </c>
      <c r="F32" s="104" t="s">
        <v>27</v>
      </c>
      <c r="G32" s="104" t="s">
        <v>27</v>
      </c>
      <c r="H32" s="212"/>
      <c r="I32" s="213"/>
      <c r="J32" s="213"/>
      <c r="K32" s="213"/>
      <c r="L32" s="213"/>
      <c r="M32" s="216"/>
      <c r="N32" s="213">
        <v>3</v>
      </c>
      <c r="O32" s="213">
        <v>1</v>
      </c>
      <c r="P32" s="213">
        <v>2</v>
      </c>
      <c r="Q32" s="213"/>
      <c r="R32" s="213"/>
      <c r="S32" s="216"/>
      <c r="T32" s="199">
        <v>3</v>
      </c>
      <c r="U32" s="201">
        <v>1</v>
      </c>
      <c r="V32" s="203">
        <v>2</v>
      </c>
    </row>
    <row r="33" spans="1:22" ht="35.1" customHeight="1" x14ac:dyDescent="0.15">
      <c r="A33" s="593"/>
      <c r="B33" s="601"/>
      <c r="C33" s="243"/>
      <c r="D33" s="371" t="s">
        <v>51</v>
      </c>
      <c r="E33" s="110" t="s">
        <v>68</v>
      </c>
      <c r="F33" s="110" t="s">
        <v>27</v>
      </c>
      <c r="G33" s="110" t="s">
        <v>27</v>
      </c>
      <c r="H33" s="212"/>
      <c r="I33" s="213"/>
      <c r="J33" s="213"/>
      <c r="K33" s="213"/>
      <c r="L33" s="213"/>
      <c r="M33" s="216"/>
      <c r="N33" s="212">
        <v>3</v>
      </c>
      <c r="O33" s="213">
        <v>1</v>
      </c>
      <c r="P33" s="213">
        <v>2</v>
      </c>
      <c r="Q33" s="213"/>
      <c r="R33" s="213"/>
      <c r="S33" s="216"/>
      <c r="T33" s="199">
        <v>3</v>
      </c>
      <c r="U33" s="201">
        <v>1</v>
      </c>
      <c r="V33" s="203">
        <v>2</v>
      </c>
    </row>
    <row r="34" spans="1:22" ht="35.1" customHeight="1" x14ac:dyDescent="0.15">
      <c r="A34" s="595"/>
      <c r="B34" s="245"/>
      <c r="C34" s="109"/>
      <c r="D34" s="154" t="s">
        <v>277</v>
      </c>
      <c r="E34" s="110"/>
      <c r="F34" s="110"/>
      <c r="G34" s="334"/>
      <c r="H34" s="335"/>
      <c r="I34" s="213"/>
      <c r="J34" s="213"/>
      <c r="K34" s="213">
        <v>3</v>
      </c>
      <c r="L34" s="213">
        <v>1</v>
      </c>
      <c r="M34" s="216">
        <v>2</v>
      </c>
      <c r="N34" s="336"/>
      <c r="O34" s="213"/>
      <c r="P34" s="213"/>
      <c r="Q34" s="213"/>
      <c r="R34" s="213"/>
      <c r="S34" s="216"/>
      <c r="T34" s="246">
        <v>3</v>
      </c>
      <c r="U34" s="201">
        <v>1</v>
      </c>
      <c r="V34" s="203">
        <v>2</v>
      </c>
    </row>
    <row r="35" spans="1:22" ht="35.1" customHeight="1" x14ac:dyDescent="0.15">
      <c r="A35" s="595"/>
      <c r="B35" s="111" t="s">
        <v>12</v>
      </c>
      <c r="C35" s="247"/>
      <c r="D35" s="248"/>
      <c r="E35" s="113"/>
      <c r="F35" s="112"/>
      <c r="G35" s="114"/>
      <c r="H35" s="249">
        <f>SUM(H24:H34)</f>
        <v>9</v>
      </c>
      <c r="I35" s="249">
        <f t="shared" ref="I35:V35" si="6">SUM(I24:I34)</f>
        <v>3</v>
      </c>
      <c r="J35" s="249">
        <f t="shared" si="6"/>
        <v>6</v>
      </c>
      <c r="K35" s="249">
        <f t="shared" si="6"/>
        <v>9</v>
      </c>
      <c r="L35" s="249">
        <f t="shared" si="6"/>
        <v>3</v>
      </c>
      <c r="M35" s="249">
        <f t="shared" si="6"/>
        <v>6</v>
      </c>
      <c r="N35" s="249">
        <f t="shared" si="6"/>
        <v>7</v>
      </c>
      <c r="O35" s="249">
        <f t="shared" si="6"/>
        <v>3</v>
      </c>
      <c r="P35" s="249">
        <f t="shared" si="6"/>
        <v>4</v>
      </c>
      <c r="Q35" s="249">
        <f t="shared" si="6"/>
        <v>4</v>
      </c>
      <c r="R35" s="249">
        <f t="shared" si="6"/>
        <v>2</v>
      </c>
      <c r="S35" s="249">
        <f t="shared" si="6"/>
        <v>2</v>
      </c>
      <c r="T35" s="249">
        <f t="shared" si="6"/>
        <v>29</v>
      </c>
      <c r="U35" s="249">
        <f t="shared" si="6"/>
        <v>11</v>
      </c>
      <c r="V35" s="249">
        <f t="shared" si="6"/>
        <v>18</v>
      </c>
    </row>
    <row r="36" spans="1:22" ht="35.1" customHeight="1" thickBot="1" x14ac:dyDescent="0.2">
      <c r="A36" s="100"/>
      <c r="B36" s="95"/>
      <c r="C36" s="95"/>
      <c r="D36" s="96" t="s">
        <v>72</v>
      </c>
      <c r="E36" s="95"/>
      <c r="F36" s="95"/>
      <c r="G36" s="99"/>
      <c r="H36" s="250">
        <f>H10+H23+H35</f>
        <v>19</v>
      </c>
      <c r="I36" s="250">
        <f t="shared" ref="I36:V36" si="7">I10+I23+I35</f>
        <v>11</v>
      </c>
      <c r="J36" s="250">
        <f t="shared" si="7"/>
        <v>8</v>
      </c>
      <c r="K36" s="250">
        <f t="shared" si="7"/>
        <v>20</v>
      </c>
      <c r="L36" s="250">
        <f t="shared" si="7"/>
        <v>7</v>
      </c>
      <c r="M36" s="250">
        <f t="shared" si="7"/>
        <v>13</v>
      </c>
      <c r="N36" s="250">
        <f t="shared" si="7"/>
        <v>19</v>
      </c>
      <c r="O36" s="250">
        <f t="shared" si="7"/>
        <v>7</v>
      </c>
      <c r="P36" s="250">
        <f t="shared" si="7"/>
        <v>12</v>
      </c>
      <c r="Q36" s="250">
        <f t="shared" si="7"/>
        <v>16</v>
      </c>
      <c r="R36" s="250">
        <f t="shared" si="7"/>
        <v>6</v>
      </c>
      <c r="S36" s="250">
        <f t="shared" si="7"/>
        <v>10</v>
      </c>
      <c r="T36" s="250">
        <f t="shared" si="7"/>
        <v>74</v>
      </c>
      <c r="U36" s="250">
        <f t="shared" si="7"/>
        <v>31</v>
      </c>
      <c r="V36" s="250">
        <f t="shared" si="7"/>
        <v>43</v>
      </c>
    </row>
    <row r="37" spans="1:22" ht="17.100000000000001" customHeight="1" x14ac:dyDescent="0.15">
      <c r="D37" s="115"/>
      <c r="E37" s="79"/>
    </row>
    <row r="38" spans="1:22" ht="17.100000000000001" customHeight="1" x14ac:dyDescent="0.15">
      <c r="D38" s="77"/>
    </row>
  </sheetData>
  <mergeCells count="22">
    <mergeCell ref="Q1:V1"/>
    <mergeCell ref="C2:C4"/>
    <mergeCell ref="H2:M2"/>
    <mergeCell ref="N2:S2"/>
    <mergeCell ref="T2:V3"/>
    <mergeCell ref="H3:J3"/>
    <mergeCell ref="K3:M3"/>
    <mergeCell ref="N3:P3"/>
    <mergeCell ref="Q3:S3"/>
    <mergeCell ref="G2:G4"/>
    <mergeCell ref="E2:E4"/>
    <mergeCell ref="F2:F4"/>
    <mergeCell ref="A1:P1"/>
    <mergeCell ref="A2:B4"/>
    <mergeCell ref="D2:D4"/>
    <mergeCell ref="B6:B9"/>
    <mergeCell ref="A5:A10"/>
    <mergeCell ref="A11:A23"/>
    <mergeCell ref="A25:A35"/>
    <mergeCell ref="B11:B22"/>
    <mergeCell ref="B24:B25"/>
    <mergeCell ref="B26:B33"/>
  </mergeCells>
  <phoneticPr fontId="6" type="noConversion"/>
  <printOptions horizontalCentered="1"/>
  <pageMargins left="0.39370078740157483" right="0.39370078740157483" top="1.4566929133858268" bottom="0.74803149606299213" header="0.59055118110236227" footer="0.31496062992125984"/>
  <pageSetup paperSize="9" scale="53" orientation="portrait" r:id="rId1"/>
  <headerFooter>
    <oddHeader>&amp;C&amp;"맑은 고딕,굵게"&amp;20 2020~2021학년도 교육과정구성표(2년제)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opLeftCell="B67" zoomScaleNormal="100" workbookViewId="0">
      <selection activeCell="N18" sqref="N18"/>
    </sheetView>
  </sheetViews>
  <sheetFormatPr defaultRowHeight="13.5" x14ac:dyDescent="0.15"/>
  <cols>
    <col min="1" max="11" width="10.77734375" customWidth="1"/>
    <col min="12" max="12" width="37.6640625" customWidth="1"/>
  </cols>
  <sheetData>
    <row r="1" spans="1:14" ht="24.95" customHeight="1" thickBot="1" x14ac:dyDescent="0.2">
      <c r="A1" s="716" t="s">
        <v>215</v>
      </c>
      <c r="B1" s="716"/>
      <c r="C1" s="716"/>
      <c r="D1" s="716"/>
      <c r="E1" s="716"/>
      <c r="F1" s="575" t="s">
        <v>214</v>
      </c>
      <c r="G1" s="575"/>
      <c r="H1" s="575"/>
      <c r="I1" s="575"/>
      <c r="J1" s="575"/>
      <c r="K1" s="575"/>
      <c r="L1" s="35" t="s">
        <v>272</v>
      </c>
    </row>
    <row r="2" spans="1:14" ht="24.95" customHeight="1" x14ac:dyDescent="0.15">
      <c r="A2" s="576" t="s">
        <v>178</v>
      </c>
      <c r="B2" s="579" t="s">
        <v>177</v>
      </c>
      <c r="C2" s="582" t="s">
        <v>176</v>
      </c>
      <c r="D2" s="582" t="s">
        <v>175</v>
      </c>
      <c r="E2" s="582" t="s">
        <v>174</v>
      </c>
      <c r="F2" s="579" t="s">
        <v>213</v>
      </c>
      <c r="G2" s="579"/>
      <c r="H2" s="579"/>
      <c r="I2" s="579" t="s">
        <v>328</v>
      </c>
      <c r="J2" s="579"/>
      <c r="K2" s="579"/>
      <c r="L2" s="585" t="s">
        <v>212</v>
      </c>
    </row>
    <row r="3" spans="1:14" ht="24.95" customHeight="1" x14ac:dyDescent="0.15">
      <c r="A3" s="577"/>
      <c r="B3" s="580"/>
      <c r="C3" s="583"/>
      <c r="D3" s="583"/>
      <c r="E3" s="583"/>
      <c r="F3" s="580" t="s">
        <v>211</v>
      </c>
      <c r="G3" s="580"/>
      <c r="H3" s="580"/>
      <c r="I3" s="580" t="s">
        <v>211</v>
      </c>
      <c r="J3" s="580"/>
      <c r="K3" s="580"/>
      <c r="L3" s="586"/>
    </row>
    <row r="4" spans="1:14" ht="24.95" customHeight="1" x14ac:dyDescent="0.15">
      <c r="A4" s="577"/>
      <c r="B4" s="580"/>
      <c r="C4" s="583"/>
      <c r="D4" s="583"/>
      <c r="E4" s="583"/>
      <c r="F4" s="580" t="s">
        <v>6</v>
      </c>
      <c r="G4" s="580" t="s">
        <v>172</v>
      </c>
      <c r="H4" s="580"/>
      <c r="I4" s="580" t="s">
        <v>6</v>
      </c>
      <c r="J4" s="580" t="s">
        <v>172</v>
      </c>
      <c r="K4" s="580"/>
      <c r="L4" s="586"/>
    </row>
    <row r="5" spans="1:14" ht="24.95" customHeight="1" thickBot="1" x14ac:dyDescent="0.2">
      <c r="A5" s="578"/>
      <c r="B5" s="581"/>
      <c r="C5" s="584"/>
      <c r="D5" s="584"/>
      <c r="E5" s="584"/>
      <c r="F5" s="581"/>
      <c r="G5" s="260" t="s">
        <v>7</v>
      </c>
      <c r="H5" s="260" t="s">
        <v>8</v>
      </c>
      <c r="I5" s="581"/>
      <c r="J5" s="260" t="s">
        <v>7</v>
      </c>
      <c r="K5" s="260" t="s">
        <v>8</v>
      </c>
      <c r="L5" s="587"/>
    </row>
    <row r="6" spans="1:14" ht="24.95" customHeight="1" x14ac:dyDescent="0.15">
      <c r="A6" s="632">
        <v>1</v>
      </c>
      <c r="B6" s="710">
        <v>1</v>
      </c>
      <c r="C6" s="643" t="s">
        <v>307</v>
      </c>
      <c r="D6" s="712" t="s">
        <v>310</v>
      </c>
      <c r="E6" s="495"/>
      <c r="F6" s="494" t="s">
        <v>305</v>
      </c>
      <c r="G6" s="484"/>
      <c r="H6" s="484"/>
      <c r="I6" s="494" t="s">
        <v>305</v>
      </c>
      <c r="J6" s="484"/>
      <c r="K6" s="484"/>
      <c r="L6" s="717"/>
    </row>
    <row r="7" spans="1:14" ht="24.95" customHeight="1" x14ac:dyDescent="0.15">
      <c r="A7" s="632"/>
      <c r="B7" s="710"/>
      <c r="C7" s="643"/>
      <c r="D7" s="712"/>
      <c r="E7" s="495"/>
      <c r="F7" s="33">
        <v>1</v>
      </c>
      <c r="G7" s="33">
        <v>1</v>
      </c>
      <c r="H7" s="33">
        <v>0</v>
      </c>
      <c r="I7" s="253">
        <v>1</v>
      </c>
      <c r="J7" s="253">
        <v>1</v>
      </c>
      <c r="K7" s="253">
        <v>0</v>
      </c>
      <c r="L7" s="718"/>
    </row>
    <row r="8" spans="1:14" ht="24.95" customHeight="1" x14ac:dyDescent="0.15">
      <c r="A8" s="632"/>
      <c r="B8" s="710"/>
      <c r="C8" s="643"/>
      <c r="D8" s="645" t="s">
        <v>288</v>
      </c>
      <c r="E8" s="648"/>
      <c r="F8" s="562" t="s">
        <v>208</v>
      </c>
      <c r="G8" s="551"/>
      <c r="H8" s="551"/>
      <c r="I8" s="562" t="s">
        <v>208</v>
      </c>
      <c r="J8" s="551"/>
      <c r="K8" s="551"/>
      <c r="L8" s="32"/>
    </row>
    <row r="9" spans="1:14" ht="24.95" customHeight="1" x14ac:dyDescent="0.15">
      <c r="A9" s="632"/>
      <c r="B9" s="710"/>
      <c r="C9" s="643"/>
      <c r="D9" s="646"/>
      <c r="E9" s="649"/>
      <c r="F9" s="25">
        <v>2</v>
      </c>
      <c r="G9" s="20">
        <v>2</v>
      </c>
      <c r="H9" s="20">
        <v>0</v>
      </c>
      <c r="I9" s="259">
        <v>2</v>
      </c>
      <c r="J9" s="258">
        <v>2</v>
      </c>
      <c r="K9" s="258">
        <v>0</v>
      </c>
      <c r="L9" s="32"/>
    </row>
    <row r="10" spans="1:14" ht="24.95" customHeight="1" x14ac:dyDescent="0.15">
      <c r="A10" s="632"/>
      <c r="B10" s="710"/>
      <c r="C10" s="643"/>
      <c r="D10" s="646"/>
      <c r="E10" s="649"/>
      <c r="F10" s="512" t="s">
        <v>329</v>
      </c>
      <c r="G10" s="641"/>
      <c r="H10" s="642"/>
      <c r="I10" s="512" t="s">
        <v>326</v>
      </c>
      <c r="J10" s="641"/>
      <c r="K10" s="642"/>
      <c r="L10" s="512" t="s">
        <v>399</v>
      </c>
      <c r="M10" s="641"/>
      <c r="N10" s="642"/>
    </row>
    <row r="11" spans="1:14" ht="24.95" customHeight="1" x14ac:dyDescent="0.15">
      <c r="A11" s="632"/>
      <c r="B11" s="710"/>
      <c r="C11" s="643"/>
      <c r="D11" s="646"/>
      <c r="E11" s="649"/>
      <c r="F11" s="25">
        <v>2</v>
      </c>
      <c r="G11" s="20">
        <v>2</v>
      </c>
      <c r="H11" s="20">
        <v>0</v>
      </c>
      <c r="I11" s="259">
        <v>2</v>
      </c>
      <c r="J11" s="258">
        <v>2</v>
      </c>
      <c r="K11" s="258">
        <v>0</v>
      </c>
      <c r="L11" s="257"/>
    </row>
    <row r="12" spans="1:14" ht="24.95" customHeight="1" x14ac:dyDescent="0.15">
      <c r="A12" s="632"/>
      <c r="B12" s="710"/>
      <c r="C12" s="643"/>
      <c r="D12" s="646"/>
      <c r="E12" s="649"/>
      <c r="F12" s="512" t="s">
        <v>209</v>
      </c>
      <c r="G12" s="641"/>
      <c r="H12" s="642"/>
      <c r="I12" s="512" t="s">
        <v>209</v>
      </c>
      <c r="J12" s="641"/>
      <c r="K12" s="642"/>
      <c r="L12" s="323"/>
    </row>
    <row r="13" spans="1:14" ht="24.95" customHeight="1" x14ac:dyDescent="0.15">
      <c r="A13" s="632"/>
      <c r="B13" s="710"/>
      <c r="C13" s="644"/>
      <c r="D13" s="647"/>
      <c r="E13" s="650"/>
      <c r="F13" s="259">
        <v>2</v>
      </c>
      <c r="G13" s="258">
        <v>2</v>
      </c>
      <c r="H13" s="324">
        <v>0</v>
      </c>
      <c r="I13" s="259">
        <v>2</v>
      </c>
      <c r="J13" s="258">
        <v>2</v>
      </c>
      <c r="K13" s="324">
        <v>0</v>
      </c>
      <c r="L13" s="323"/>
    </row>
    <row r="14" spans="1:14" ht="24.95" customHeight="1" x14ac:dyDescent="0.15">
      <c r="A14" s="632"/>
      <c r="B14" s="710"/>
      <c r="C14" s="713" t="s">
        <v>200</v>
      </c>
      <c r="D14" s="714"/>
      <c r="E14" s="706"/>
      <c r="F14" s="31">
        <f>SUM(F13,F11,F9,F7)</f>
        <v>7</v>
      </c>
      <c r="G14" s="31">
        <f t="shared" ref="G14:K14" si="0">SUM(G13,G11,G9,G7)</f>
        <v>7</v>
      </c>
      <c r="H14" s="31">
        <f t="shared" si="0"/>
        <v>0</v>
      </c>
      <c r="I14" s="31">
        <f t="shared" si="0"/>
        <v>7</v>
      </c>
      <c r="J14" s="31">
        <f t="shared" si="0"/>
        <v>7</v>
      </c>
      <c r="K14" s="31">
        <f t="shared" si="0"/>
        <v>0</v>
      </c>
      <c r="L14" s="30"/>
    </row>
    <row r="15" spans="1:14" ht="24.95" customHeight="1" x14ac:dyDescent="0.15">
      <c r="A15" s="632"/>
      <c r="B15" s="710"/>
      <c r="C15" s="489" t="s">
        <v>169</v>
      </c>
      <c r="D15" s="645" t="s">
        <v>288</v>
      </c>
      <c r="E15" s="487"/>
      <c r="F15" s="642" t="s">
        <v>206</v>
      </c>
      <c r="G15" s="551"/>
      <c r="H15" s="551"/>
      <c r="I15" s="642" t="s">
        <v>206</v>
      </c>
      <c r="J15" s="551"/>
      <c r="K15" s="551"/>
      <c r="L15" s="681"/>
    </row>
    <row r="16" spans="1:14" ht="24.95" customHeight="1" x14ac:dyDescent="0.15">
      <c r="A16" s="632"/>
      <c r="B16" s="710"/>
      <c r="C16" s="489"/>
      <c r="D16" s="646"/>
      <c r="E16" s="487"/>
      <c r="F16" s="21">
        <v>3</v>
      </c>
      <c r="G16" s="20">
        <v>1</v>
      </c>
      <c r="H16" s="20">
        <v>2</v>
      </c>
      <c r="I16" s="21">
        <v>3</v>
      </c>
      <c r="J16" s="258">
        <v>1</v>
      </c>
      <c r="K16" s="258">
        <v>2</v>
      </c>
      <c r="L16" s="686"/>
    </row>
    <row r="17" spans="1:12" ht="24.95" customHeight="1" x14ac:dyDescent="0.15">
      <c r="A17" s="632"/>
      <c r="B17" s="710"/>
      <c r="C17" s="704" t="s">
        <v>188</v>
      </c>
      <c r="D17" s="705"/>
      <c r="E17" s="706"/>
      <c r="F17" s="27">
        <f>SUM(F16)</f>
        <v>3</v>
      </c>
      <c r="G17" s="27">
        <f t="shared" ref="G17:K17" si="1">SUM(G16)</f>
        <v>1</v>
      </c>
      <c r="H17" s="27">
        <f t="shared" si="1"/>
        <v>2</v>
      </c>
      <c r="I17" s="27">
        <f t="shared" si="1"/>
        <v>3</v>
      </c>
      <c r="J17" s="27">
        <f t="shared" si="1"/>
        <v>1</v>
      </c>
      <c r="K17" s="27">
        <f t="shared" si="1"/>
        <v>2</v>
      </c>
      <c r="L17" s="26"/>
    </row>
    <row r="18" spans="1:12" ht="24.95" customHeight="1" x14ac:dyDescent="0.15">
      <c r="A18" s="632"/>
      <c r="B18" s="710"/>
      <c r="C18" s="532" t="s">
        <v>205</v>
      </c>
      <c r="D18" s="645" t="s">
        <v>195</v>
      </c>
      <c r="E18" s="707"/>
      <c r="F18" s="692" t="s">
        <v>204</v>
      </c>
      <c r="G18" s="693"/>
      <c r="H18" s="693"/>
      <c r="I18" s="692" t="s">
        <v>204</v>
      </c>
      <c r="J18" s="693"/>
      <c r="K18" s="693"/>
      <c r="L18" s="681"/>
    </row>
    <row r="19" spans="1:12" ht="24.95" customHeight="1" x14ac:dyDescent="0.15">
      <c r="A19" s="632"/>
      <c r="B19" s="710"/>
      <c r="C19" s="532"/>
      <c r="D19" s="646"/>
      <c r="E19" s="708"/>
      <c r="F19" s="20">
        <v>3</v>
      </c>
      <c r="G19" s="20">
        <v>1</v>
      </c>
      <c r="H19" s="20">
        <v>2</v>
      </c>
      <c r="I19" s="258">
        <v>3</v>
      </c>
      <c r="J19" s="258">
        <v>1</v>
      </c>
      <c r="K19" s="258">
        <v>2</v>
      </c>
      <c r="L19" s="686"/>
    </row>
    <row r="20" spans="1:12" ht="24.95" customHeight="1" x14ac:dyDescent="0.15">
      <c r="A20" s="632"/>
      <c r="B20" s="710"/>
      <c r="C20" s="532"/>
      <c r="D20" s="646"/>
      <c r="E20" s="707"/>
      <c r="F20" s="692" t="s">
        <v>203</v>
      </c>
      <c r="G20" s="693"/>
      <c r="H20" s="693"/>
      <c r="I20" s="692" t="s">
        <v>203</v>
      </c>
      <c r="J20" s="693"/>
      <c r="K20" s="693"/>
      <c r="L20" s="715"/>
    </row>
    <row r="21" spans="1:12" ht="24.95" customHeight="1" x14ac:dyDescent="0.15">
      <c r="A21" s="632"/>
      <c r="B21" s="710"/>
      <c r="C21" s="532"/>
      <c r="D21" s="646"/>
      <c r="E21" s="708"/>
      <c r="F21" s="20">
        <v>3</v>
      </c>
      <c r="G21" s="20">
        <v>1</v>
      </c>
      <c r="H21" s="20">
        <v>2</v>
      </c>
      <c r="I21" s="258">
        <v>3</v>
      </c>
      <c r="J21" s="258">
        <v>1</v>
      </c>
      <c r="K21" s="258">
        <v>2</v>
      </c>
      <c r="L21" s="655"/>
    </row>
    <row r="22" spans="1:12" ht="24.95" customHeight="1" x14ac:dyDescent="0.15">
      <c r="A22" s="632"/>
      <c r="B22" s="710"/>
      <c r="C22" s="532"/>
      <c r="D22" s="646"/>
      <c r="E22" s="707"/>
      <c r="F22" s="692" t="s">
        <v>167</v>
      </c>
      <c r="G22" s="693"/>
      <c r="H22" s="693"/>
      <c r="I22" s="692" t="s">
        <v>167</v>
      </c>
      <c r="J22" s="693"/>
      <c r="K22" s="693"/>
      <c r="L22" s="681"/>
    </row>
    <row r="23" spans="1:12" ht="24.95" customHeight="1" x14ac:dyDescent="0.15">
      <c r="A23" s="632"/>
      <c r="B23" s="710"/>
      <c r="C23" s="532"/>
      <c r="D23" s="646"/>
      <c r="E23" s="708"/>
      <c r="F23" s="20">
        <v>3</v>
      </c>
      <c r="G23" s="20">
        <v>1</v>
      </c>
      <c r="H23" s="20">
        <v>2</v>
      </c>
      <c r="I23" s="258">
        <v>3</v>
      </c>
      <c r="J23" s="258">
        <v>1</v>
      </c>
      <c r="K23" s="258">
        <v>2</v>
      </c>
      <c r="L23" s="686"/>
    </row>
    <row r="24" spans="1:12" ht="24.95" customHeight="1" x14ac:dyDescent="0.15">
      <c r="A24" s="632"/>
      <c r="B24" s="711"/>
      <c r="C24" s="694" t="s">
        <v>139</v>
      </c>
      <c r="D24" s="694"/>
      <c r="E24" s="627"/>
      <c r="F24" s="29">
        <f>SUM(F23,F21,F19)</f>
        <v>9</v>
      </c>
      <c r="G24" s="29">
        <f t="shared" ref="G24:K24" si="2">SUM(G23,G21,G19)</f>
        <v>3</v>
      </c>
      <c r="H24" s="29">
        <f t="shared" si="2"/>
        <v>6</v>
      </c>
      <c r="I24" s="29">
        <f t="shared" si="2"/>
        <v>9</v>
      </c>
      <c r="J24" s="29">
        <f t="shared" si="2"/>
        <v>3</v>
      </c>
      <c r="K24" s="29">
        <f t="shared" si="2"/>
        <v>6</v>
      </c>
      <c r="L24" s="18"/>
    </row>
    <row r="25" spans="1:12" ht="24.95" customHeight="1" thickBot="1" x14ac:dyDescent="0.2">
      <c r="A25" s="632"/>
      <c r="B25" s="695" t="s">
        <v>202</v>
      </c>
      <c r="C25" s="695"/>
      <c r="D25" s="695"/>
      <c r="E25" s="695"/>
      <c r="F25" s="12">
        <f>SUM(F24,F17,F14)</f>
        <v>19</v>
      </c>
      <c r="G25" s="266">
        <f t="shared" ref="G25:K25" si="3">SUM(G24,G17,G14)</f>
        <v>11</v>
      </c>
      <c r="H25" s="266">
        <f t="shared" si="3"/>
        <v>8</v>
      </c>
      <c r="I25" s="266">
        <f t="shared" si="3"/>
        <v>19</v>
      </c>
      <c r="J25" s="266">
        <f t="shared" si="3"/>
        <v>11</v>
      </c>
      <c r="K25" s="266">
        <f t="shared" si="3"/>
        <v>8</v>
      </c>
      <c r="L25" s="11"/>
    </row>
    <row r="26" spans="1:12" ht="24.95" customHeight="1" x14ac:dyDescent="0.15">
      <c r="A26" s="632"/>
      <c r="B26" s="696">
        <v>2</v>
      </c>
      <c r="C26" s="699" t="s">
        <v>306</v>
      </c>
      <c r="D26" s="699" t="s">
        <v>195</v>
      </c>
      <c r="E26" s="688"/>
      <c r="F26" s="562" t="s">
        <v>281</v>
      </c>
      <c r="G26" s="551"/>
      <c r="H26" s="551"/>
      <c r="I26" s="562" t="s">
        <v>281</v>
      </c>
      <c r="J26" s="551"/>
      <c r="K26" s="551"/>
      <c r="L26" s="654"/>
    </row>
    <row r="27" spans="1:12" ht="24.95" customHeight="1" x14ac:dyDescent="0.15">
      <c r="A27" s="632"/>
      <c r="B27" s="697"/>
      <c r="C27" s="699"/>
      <c r="D27" s="699"/>
      <c r="E27" s="689"/>
      <c r="F27" s="25">
        <v>2</v>
      </c>
      <c r="G27" s="20">
        <v>1</v>
      </c>
      <c r="H27" s="20">
        <v>1</v>
      </c>
      <c r="I27" s="259">
        <v>2</v>
      </c>
      <c r="J27" s="258">
        <v>1</v>
      </c>
      <c r="K27" s="258">
        <v>1</v>
      </c>
      <c r="L27" s="655"/>
    </row>
    <row r="28" spans="1:12" ht="24.95" customHeight="1" x14ac:dyDescent="0.15">
      <c r="A28" s="632"/>
      <c r="B28" s="697"/>
      <c r="C28" s="699"/>
      <c r="D28" s="699"/>
      <c r="E28" s="688"/>
      <c r="F28" s="656" t="s">
        <v>308</v>
      </c>
      <c r="G28" s="657"/>
      <c r="H28" s="657"/>
      <c r="I28" s="656"/>
      <c r="J28" s="657"/>
      <c r="K28" s="657"/>
      <c r="L28" s="690" t="s">
        <v>315</v>
      </c>
    </row>
    <row r="29" spans="1:12" ht="24.95" customHeight="1" x14ac:dyDescent="0.15">
      <c r="A29" s="632"/>
      <c r="B29" s="697"/>
      <c r="C29" s="699"/>
      <c r="D29" s="699"/>
      <c r="E29" s="689"/>
      <c r="F29" s="20">
        <v>2</v>
      </c>
      <c r="G29" s="20">
        <v>1</v>
      </c>
      <c r="H29" s="20">
        <v>1</v>
      </c>
      <c r="I29" s="20"/>
      <c r="J29" s="20"/>
      <c r="K29" s="20"/>
      <c r="L29" s="691"/>
    </row>
    <row r="30" spans="1:12" ht="24.95" customHeight="1" x14ac:dyDescent="0.15">
      <c r="A30" s="632"/>
      <c r="B30" s="697"/>
      <c r="C30" s="699"/>
      <c r="D30" s="699"/>
      <c r="E30" s="28"/>
      <c r="F30" s="562" t="s">
        <v>309</v>
      </c>
      <c r="G30" s="551"/>
      <c r="H30" s="551"/>
      <c r="I30" s="562"/>
      <c r="J30" s="551"/>
      <c r="K30" s="551"/>
      <c r="L30" s="690" t="s">
        <v>327</v>
      </c>
    </row>
    <row r="31" spans="1:12" ht="24.95" customHeight="1" x14ac:dyDescent="0.15">
      <c r="A31" s="632"/>
      <c r="B31" s="697"/>
      <c r="C31" s="699"/>
      <c r="D31" s="699"/>
      <c r="E31" s="28"/>
      <c r="F31" s="20">
        <v>2</v>
      </c>
      <c r="G31" s="20">
        <v>2</v>
      </c>
      <c r="H31" s="20">
        <v>0</v>
      </c>
      <c r="I31" s="20"/>
      <c r="J31" s="20"/>
      <c r="K31" s="20"/>
      <c r="L31" s="691"/>
    </row>
    <row r="32" spans="1:12" ht="24.95" customHeight="1" x14ac:dyDescent="0.15">
      <c r="A32" s="632"/>
      <c r="B32" s="697"/>
      <c r="C32" s="701" t="s">
        <v>200</v>
      </c>
      <c r="D32" s="702"/>
      <c r="E32" s="703"/>
      <c r="F32" s="27">
        <f>SUM(F31,F29,F27)</f>
        <v>6</v>
      </c>
      <c r="G32" s="27">
        <f t="shared" ref="G32:K32" si="4">SUM(G31,G29,G27)</f>
        <v>4</v>
      </c>
      <c r="H32" s="27">
        <f t="shared" si="4"/>
        <v>2</v>
      </c>
      <c r="I32" s="27">
        <f t="shared" si="4"/>
        <v>2</v>
      </c>
      <c r="J32" s="27">
        <f t="shared" si="4"/>
        <v>1</v>
      </c>
      <c r="K32" s="27">
        <f t="shared" si="4"/>
        <v>1</v>
      </c>
      <c r="L32" s="26"/>
    </row>
    <row r="33" spans="1:12" ht="24.95" customHeight="1" x14ac:dyDescent="0.15">
      <c r="A33" s="632"/>
      <c r="B33" s="697"/>
      <c r="C33" s="489" t="s">
        <v>13</v>
      </c>
      <c r="D33" s="645" t="s">
        <v>288</v>
      </c>
      <c r="E33" s="491"/>
      <c r="F33" s="674" t="s">
        <v>199</v>
      </c>
      <c r="G33" s="631"/>
      <c r="H33" s="631"/>
      <c r="I33" s="674" t="s">
        <v>199</v>
      </c>
      <c r="J33" s="631"/>
      <c r="K33" s="631"/>
      <c r="L33" s="681"/>
    </row>
    <row r="34" spans="1:12" ht="24.95" customHeight="1" x14ac:dyDescent="0.15">
      <c r="A34" s="632"/>
      <c r="B34" s="697"/>
      <c r="C34" s="489"/>
      <c r="D34" s="646"/>
      <c r="E34" s="491"/>
      <c r="F34" s="21">
        <v>3</v>
      </c>
      <c r="G34" s="20">
        <v>1</v>
      </c>
      <c r="H34" s="20">
        <v>2</v>
      </c>
      <c r="I34" s="21">
        <v>3</v>
      </c>
      <c r="J34" s="258">
        <v>1</v>
      </c>
      <c r="K34" s="258">
        <v>2</v>
      </c>
      <c r="L34" s="686"/>
    </row>
    <row r="35" spans="1:12" ht="24.95" customHeight="1" x14ac:dyDescent="0.15">
      <c r="A35" s="632"/>
      <c r="B35" s="697"/>
      <c r="C35" s="489"/>
      <c r="D35" s="646"/>
      <c r="E35" s="491"/>
      <c r="F35" s="687" t="s">
        <v>163</v>
      </c>
      <c r="G35" s="657"/>
      <c r="H35" s="657"/>
      <c r="I35" s="687" t="s">
        <v>163</v>
      </c>
      <c r="J35" s="657"/>
      <c r="K35" s="657"/>
      <c r="L35" s="681"/>
    </row>
    <row r="36" spans="1:12" ht="24.95" customHeight="1" x14ac:dyDescent="0.15">
      <c r="A36" s="632"/>
      <c r="B36" s="697"/>
      <c r="C36" s="489"/>
      <c r="D36" s="646"/>
      <c r="E36" s="491"/>
      <c r="F36" s="21">
        <v>3</v>
      </c>
      <c r="G36" s="258">
        <v>1</v>
      </c>
      <c r="H36" s="258">
        <v>2</v>
      </c>
      <c r="I36" s="21">
        <v>3</v>
      </c>
      <c r="J36" s="258">
        <v>1</v>
      </c>
      <c r="K36" s="258">
        <v>2</v>
      </c>
      <c r="L36" s="686"/>
    </row>
    <row r="37" spans="1:12" ht="24.95" customHeight="1" x14ac:dyDescent="0.15">
      <c r="A37" s="632"/>
      <c r="B37" s="697"/>
      <c r="C37" s="489"/>
      <c r="D37" s="646"/>
      <c r="E37" s="491"/>
      <c r="F37" s="674" t="s">
        <v>162</v>
      </c>
      <c r="G37" s="631"/>
      <c r="H37" s="631"/>
      <c r="I37" s="674" t="s">
        <v>162</v>
      </c>
      <c r="J37" s="631"/>
      <c r="K37" s="631"/>
      <c r="L37" s="681"/>
    </row>
    <row r="38" spans="1:12" ht="24.95" customHeight="1" x14ac:dyDescent="0.15">
      <c r="A38" s="632"/>
      <c r="B38" s="697"/>
      <c r="C38" s="489"/>
      <c r="D38" s="647"/>
      <c r="E38" s="491"/>
      <c r="F38" s="21">
        <v>3</v>
      </c>
      <c r="G38" s="258">
        <v>1</v>
      </c>
      <c r="H38" s="258">
        <v>2</v>
      </c>
      <c r="I38" s="21">
        <v>3</v>
      </c>
      <c r="J38" s="258">
        <v>1</v>
      </c>
      <c r="K38" s="258">
        <v>2</v>
      </c>
      <c r="L38" s="560"/>
    </row>
    <row r="39" spans="1:12" ht="24.95" customHeight="1" x14ac:dyDescent="0.15">
      <c r="A39" s="632"/>
      <c r="B39" s="697"/>
      <c r="C39" s="661" t="s">
        <v>188</v>
      </c>
      <c r="D39" s="662"/>
      <c r="E39" s="663"/>
      <c r="F39" s="14">
        <f>SUM(F38,F36,F34)</f>
        <v>9</v>
      </c>
      <c r="G39" s="267">
        <f t="shared" ref="G39:K39" si="5">SUM(G38,G36,G34)</f>
        <v>3</v>
      </c>
      <c r="H39" s="267">
        <f t="shared" si="5"/>
        <v>6</v>
      </c>
      <c r="I39" s="267">
        <f t="shared" si="5"/>
        <v>9</v>
      </c>
      <c r="J39" s="267">
        <f t="shared" si="5"/>
        <v>3</v>
      </c>
      <c r="K39" s="267">
        <f t="shared" si="5"/>
        <v>6</v>
      </c>
      <c r="L39" s="13"/>
    </row>
    <row r="40" spans="1:12" ht="24.95" customHeight="1" x14ac:dyDescent="0.15">
      <c r="A40" s="632"/>
      <c r="B40" s="697"/>
      <c r="C40" s="700" t="s">
        <v>198</v>
      </c>
      <c r="D40" s="645" t="s">
        <v>288</v>
      </c>
      <c r="E40" s="636"/>
      <c r="F40" s="682" t="s">
        <v>197</v>
      </c>
      <c r="G40" s="683"/>
      <c r="H40" s="683"/>
      <c r="I40" s="682" t="s">
        <v>197</v>
      </c>
      <c r="J40" s="683"/>
      <c r="K40" s="683"/>
      <c r="L40" s="654"/>
    </row>
    <row r="41" spans="1:12" ht="24.95" customHeight="1" x14ac:dyDescent="0.15">
      <c r="A41" s="632"/>
      <c r="B41" s="697"/>
      <c r="C41" s="700"/>
      <c r="D41" s="646"/>
      <c r="E41" s="637"/>
      <c r="F41" s="21">
        <v>3</v>
      </c>
      <c r="G41" s="258">
        <v>1</v>
      </c>
      <c r="H41" s="258">
        <v>2</v>
      </c>
      <c r="I41" s="21">
        <v>3</v>
      </c>
      <c r="J41" s="258">
        <v>1</v>
      </c>
      <c r="K41" s="258">
        <v>2</v>
      </c>
      <c r="L41" s="655"/>
    </row>
    <row r="42" spans="1:12" ht="24.95" customHeight="1" x14ac:dyDescent="0.15">
      <c r="A42" s="632"/>
      <c r="B42" s="697"/>
      <c r="C42" s="700"/>
      <c r="D42" s="646"/>
      <c r="E42" s="636"/>
      <c r="F42" s="562" t="s">
        <v>196</v>
      </c>
      <c r="G42" s="551"/>
      <c r="H42" s="551"/>
      <c r="I42" s="562" t="s">
        <v>196</v>
      </c>
      <c r="J42" s="551"/>
      <c r="K42" s="551"/>
      <c r="L42" s="684"/>
    </row>
    <row r="43" spans="1:12" ht="24.95" customHeight="1" x14ac:dyDescent="0.15">
      <c r="A43" s="632"/>
      <c r="B43" s="697"/>
      <c r="C43" s="700"/>
      <c r="D43" s="646"/>
      <c r="E43" s="637"/>
      <c r="F43" s="21">
        <v>3</v>
      </c>
      <c r="G43" s="258">
        <v>1</v>
      </c>
      <c r="H43" s="258">
        <v>2</v>
      </c>
      <c r="I43" s="21">
        <v>3</v>
      </c>
      <c r="J43" s="258">
        <v>1</v>
      </c>
      <c r="K43" s="258">
        <v>2</v>
      </c>
      <c r="L43" s="685"/>
    </row>
    <row r="44" spans="1:12" ht="24.95" customHeight="1" x14ac:dyDescent="0.15">
      <c r="A44" s="632"/>
      <c r="B44" s="697"/>
      <c r="C44" s="700"/>
      <c r="D44" s="646"/>
      <c r="E44" s="636"/>
      <c r="F44" s="672"/>
      <c r="G44" s="673"/>
      <c r="H44" s="674"/>
      <c r="I44" s="672" t="s">
        <v>316</v>
      </c>
      <c r="J44" s="673"/>
      <c r="K44" s="674"/>
      <c r="L44" s="675" t="s">
        <v>317</v>
      </c>
    </row>
    <row r="45" spans="1:12" ht="24.95" customHeight="1" x14ac:dyDescent="0.15">
      <c r="A45" s="632"/>
      <c r="B45" s="697"/>
      <c r="C45" s="700"/>
      <c r="D45" s="647"/>
      <c r="E45" s="637"/>
      <c r="F45" s="20"/>
      <c r="G45" s="20"/>
      <c r="H45" s="20"/>
      <c r="I45" s="20">
        <v>3</v>
      </c>
      <c r="J45" s="20">
        <v>1</v>
      </c>
      <c r="K45" s="20">
        <v>2</v>
      </c>
      <c r="L45" s="676"/>
    </row>
    <row r="46" spans="1:12" ht="24.95" customHeight="1" x14ac:dyDescent="0.15">
      <c r="A46" s="632"/>
      <c r="B46" s="698"/>
      <c r="C46" s="677" t="s">
        <v>185</v>
      </c>
      <c r="D46" s="678"/>
      <c r="E46" s="679"/>
      <c r="F46" s="19">
        <f>SUM(F45,F43,F41)</f>
        <v>6</v>
      </c>
      <c r="G46" s="261">
        <f t="shared" ref="G46:K46" si="6">SUM(G45,G43,G41)</f>
        <v>2</v>
      </c>
      <c r="H46" s="261">
        <f t="shared" si="6"/>
        <v>4</v>
      </c>
      <c r="I46" s="261">
        <f t="shared" si="6"/>
        <v>9</v>
      </c>
      <c r="J46" s="261">
        <f t="shared" si="6"/>
        <v>3</v>
      </c>
      <c r="K46" s="261">
        <f t="shared" si="6"/>
        <v>6</v>
      </c>
      <c r="L46" s="13"/>
    </row>
    <row r="47" spans="1:12" ht="24.95" customHeight="1" thickBot="1" x14ac:dyDescent="0.2">
      <c r="A47" s="709"/>
      <c r="B47" s="664" t="s">
        <v>138</v>
      </c>
      <c r="C47" s="665"/>
      <c r="D47" s="665"/>
      <c r="E47" s="666"/>
      <c r="F47" s="12">
        <f>SUM(F46,F39,F32)</f>
        <v>21</v>
      </c>
      <c r="G47" s="266">
        <f t="shared" ref="G47:K47" si="7">SUM(G46,G39,G32)</f>
        <v>9</v>
      </c>
      <c r="H47" s="266">
        <f t="shared" si="7"/>
        <v>12</v>
      </c>
      <c r="I47" s="266">
        <f t="shared" si="7"/>
        <v>20</v>
      </c>
      <c r="J47" s="266">
        <f t="shared" si="7"/>
        <v>7</v>
      </c>
      <c r="K47" s="266">
        <f t="shared" si="7"/>
        <v>13</v>
      </c>
      <c r="L47" s="11"/>
    </row>
    <row r="48" spans="1:12" ht="24.95" customHeight="1" x14ac:dyDescent="0.15">
      <c r="A48" s="632">
        <v>2</v>
      </c>
      <c r="B48" s="680">
        <v>1</v>
      </c>
      <c r="C48" s="667" t="s">
        <v>169</v>
      </c>
      <c r="D48" s="483" t="s">
        <v>195</v>
      </c>
      <c r="E48" s="487"/>
      <c r="F48" s="562" t="s">
        <v>157</v>
      </c>
      <c r="G48" s="551"/>
      <c r="H48" s="551"/>
      <c r="I48" s="562" t="s">
        <v>157</v>
      </c>
      <c r="J48" s="551"/>
      <c r="K48" s="551"/>
      <c r="L48" s="549"/>
    </row>
    <row r="49" spans="1:12" ht="24.95" customHeight="1" x14ac:dyDescent="0.15">
      <c r="A49" s="632"/>
      <c r="B49" s="680"/>
      <c r="C49" s="643"/>
      <c r="D49" s="495"/>
      <c r="E49" s="487"/>
      <c r="F49" s="20">
        <v>3</v>
      </c>
      <c r="G49" s="20">
        <v>1</v>
      </c>
      <c r="H49" s="20">
        <v>2</v>
      </c>
      <c r="I49" s="258">
        <v>3</v>
      </c>
      <c r="J49" s="258">
        <v>1</v>
      </c>
      <c r="K49" s="258">
        <v>2</v>
      </c>
      <c r="L49" s="550"/>
    </row>
    <row r="50" spans="1:12" ht="24.95" customHeight="1" x14ac:dyDescent="0.15">
      <c r="A50" s="632"/>
      <c r="B50" s="680"/>
      <c r="C50" s="643"/>
      <c r="D50" s="495"/>
      <c r="E50" s="487"/>
      <c r="F50" s="489" t="s">
        <v>156</v>
      </c>
      <c r="G50" s="487"/>
      <c r="H50" s="487"/>
      <c r="I50" s="489" t="s">
        <v>156</v>
      </c>
      <c r="J50" s="487"/>
      <c r="K50" s="487"/>
      <c r="L50" s="533"/>
    </row>
    <row r="51" spans="1:12" ht="24.95" customHeight="1" x14ac:dyDescent="0.15">
      <c r="A51" s="632"/>
      <c r="B51" s="680"/>
      <c r="C51" s="643"/>
      <c r="D51" s="495"/>
      <c r="E51" s="487"/>
      <c r="F51" s="258">
        <v>3</v>
      </c>
      <c r="G51" s="258">
        <v>1</v>
      </c>
      <c r="H51" s="258">
        <v>2</v>
      </c>
      <c r="I51" s="258">
        <v>3</v>
      </c>
      <c r="J51" s="258">
        <v>1</v>
      </c>
      <c r="K51" s="258">
        <v>2</v>
      </c>
      <c r="L51" s="539"/>
    </row>
    <row r="52" spans="1:12" ht="24.95" customHeight="1" x14ac:dyDescent="0.15">
      <c r="A52" s="632"/>
      <c r="B52" s="680"/>
      <c r="C52" s="643"/>
      <c r="D52" s="495"/>
      <c r="E52" s="487"/>
      <c r="F52" s="562" t="s">
        <v>155</v>
      </c>
      <c r="G52" s="551"/>
      <c r="H52" s="551"/>
      <c r="I52" s="562" t="s">
        <v>155</v>
      </c>
      <c r="J52" s="551"/>
      <c r="K52" s="551"/>
      <c r="L52" s="549"/>
    </row>
    <row r="53" spans="1:12" ht="24.95" customHeight="1" x14ac:dyDescent="0.15">
      <c r="A53" s="632"/>
      <c r="B53" s="680"/>
      <c r="C53" s="643"/>
      <c r="D53" s="495"/>
      <c r="E53" s="487"/>
      <c r="F53" s="258">
        <v>3</v>
      </c>
      <c r="G53" s="258">
        <v>1</v>
      </c>
      <c r="H53" s="258">
        <v>2</v>
      </c>
      <c r="I53" s="258">
        <v>3</v>
      </c>
      <c r="J53" s="258">
        <v>1</v>
      </c>
      <c r="K53" s="258">
        <v>2</v>
      </c>
      <c r="L53" s="550"/>
    </row>
    <row r="54" spans="1:12" ht="24.95" customHeight="1" x14ac:dyDescent="0.15">
      <c r="A54" s="632"/>
      <c r="B54" s="680"/>
      <c r="C54" s="643"/>
      <c r="D54" s="495"/>
      <c r="E54" s="485"/>
      <c r="F54" s="329"/>
      <c r="G54" s="329"/>
      <c r="H54" s="329"/>
      <c r="I54" s="512" t="s">
        <v>323</v>
      </c>
      <c r="J54" s="513"/>
      <c r="K54" s="514"/>
      <c r="L54" s="327" t="s">
        <v>322</v>
      </c>
    </row>
    <row r="55" spans="1:12" ht="24.95" customHeight="1" x14ac:dyDescent="0.15">
      <c r="A55" s="632"/>
      <c r="B55" s="680"/>
      <c r="C55" s="644"/>
      <c r="D55" s="484"/>
      <c r="E55" s="484"/>
      <c r="F55" s="329"/>
      <c r="G55" s="329"/>
      <c r="H55" s="329"/>
      <c r="I55" s="329">
        <v>3</v>
      </c>
      <c r="J55" s="329">
        <v>1</v>
      </c>
      <c r="K55" s="329">
        <v>2</v>
      </c>
      <c r="L55" s="327"/>
    </row>
    <row r="56" spans="1:12" ht="24.95" customHeight="1" x14ac:dyDescent="0.15">
      <c r="A56" s="632"/>
      <c r="B56" s="680"/>
      <c r="C56" s="488" t="s">
        <v>188</v>
      </c>
      <c r="D56" s="488"/>
      <c r="E56" s="488"/>
      <c r="F56" s="40">
        <f>SUM(F53,F51,F49)</f>
        <v>9</v>
      </c>
      <c r="G56" s="251">
        <f t="shared" ref="G56:H56" si="8">SUM(G53,G51,G49)</f>
        <v>3</v>
      </c>
      <c r="H56" s="251">
        <f t="shared" si="8"/>
        <v>6</v>
      </c>
      <c r="I56" s="251">
        <f>SUM(I55,I53,I51,I49)</f>
        <v>12</v>
      </c>
      <c r="J56" s="325">
        <f t="shared" ref="J56:K56" si="9">SUM(J55,J53,J51,J49)</f>
        <v>4</v>
      </c>
      <c r="K56" s="325">
        <f t="shared" si="9"/>
        <v>8</v>
      </c>
      <c r="L56" s="50"/>
    </row>
    <row r="57" spans="1:12" ht="24.95" customHeight="1" x14ac:dyDescent="0.15">
      <c r="A57" s="632"/>
      <c r="B57" s="680"/>
      <c r="C57" s="532" t="s">
        <v>194</v>
      </c>
      <c r="D57" s="491" t="s">
        <v>311</v>
      </c>
      <c r="E57" s="491"/>
      <c r="F57" s="651" t="s">
        <v>313</v>
      </c>
      <c r="G57" s="652"/>
      <c r="H57" s="653"/>
      <c r="I57" s="651" t="s">
        <v>313</v>
      </c>
      <c r="J57" s="652"/>
      <c r="K57" s="653"/>
      <c r="L57" s="51"/>
    </row>
    <row r="58" spans="1:12" ht="24.95" customHeight="1" x14ac:dyDescent="0.15">
      <c r="A58" s="632"/>
      <c r="B58" s="680"/>
      <c r="C58" s="532"/>
      <c r="D58" s="491"/>
      <c r="E58" s="491"/>
      <c r="F58" s="24">
        <v>1</v>
      </c>
      <c r="G58" s="24">
        <v>1</v>
      </c>
      <c r="H58" s="24">
        <v>0</v>
      </c>
      <c r="I58" s="252">
        <v>1</v>
      </c>
      <c r="J58" s="252">
        <v>1</v>
      </c>
      <c r="K58" s="252">
        <v>0</v>
      </c>
      <c r="L58" s="51"/>
    </row>
    <row r="59" spans="1:12" ht="24.95" customHeight="1" x14ac:dyDescent="0.15">
      <c r="A59" s="632"/>
      <c r="B59" s="680"/>
      <c r="C59" s="532"/>
      <c r="D59" s="487" t="s">
        <v>312</v>
      </c>
      <c r="E59" s="491"/>
      <c r="F59" s="562" t="s">
        <v>193</v>
      </c>
      <c r="G59" s="551"/>
      <c r="H59" s="551"/>
      <c r="I59" s="562"/>
      <c r="J59" s="551"/>
      <c r="K59" s="551"/>
      <c r="L59" s="658" t="s">
        <v>322</v>
      </c>
    </row>
    <row r="60" spans="1:12" ht="24.95" customHeight="1" x14ac:dyDescent="0.15">
      <c r="A60" s="632"/>
      <c r="B60" s="680"/>
      <c r="C60" s="532"/>
      <c r="D60" s="487"/>
      <c r="E60" s="491"/>
      <c r="F60" s="52">
        <v>3</v>
      </c>
      <c r="G60" s="52">
        <v>1</v>
      </c>
      <c r="H60" s="52">
        <v>2</v>
      </c>
      <c r="I60" s="264"/>
      <c r="J60" s="264"/>
      <c r="K60" s="264"/>
      <c r="L60" s="659"/>
    </row>
    <row r="61" spans="1:12" ht="24.95" customHeight="1" x14ac:dyDescent="0.15">
      <c r="A61" s="632"/>
      <c r="B61" s="680"/>
      <c r="C61" s="532"/>
      <c r="D61" s="487"/>
      <c r="E61" s="491"/>
      <c r="F61" s="670" t="s">
        <v>314</v>
      </c>
      <c r="G61" s="670"/>
      <c r="H61" s="670"/>
      <c r="I61" s="670" t="s">
        <v>314</v>
      </c>
      <c r="J61" s="670"/>
      <c r="K61" s="670"/>
      <c r="L61" s="671"/>
    </row>
    <row r="62" spans="1:12" ht="24.95" customHeight="1" x14ac:dyDescent="0.15">
      <c r="A62" s="632"/>
      <c r="B62" s="680"/>
      <c r="C62" s="532"/>
      <c r="D62" s="487"/>
      <c r="E62" s="491"/>
      <c r="F62" s="264">
        <v>3</v>
      </c>
      <c r="G62" s="264">
        <v>1</v>
      </c>
      <c r="H62" s="264">
        <v>2</v>
      </c>
      <c r="I62" s="264">
        <v>3</v>
      </c>
      <c r="J62" s="264">
        <v>1</v>
      </c>
      <c r="K62" s="264">
        <v>2</v>
      </c>
      <c r="L62" s="659"/>
    </row>
    <row r="63" spans="1:12" ht="24.95" customHeight="1" x14ac:dyDescent="0.15">
      <c r="A63" s="632"/>
      <c r="B63" s="680"/>
      <c r="C63" s="532"/>
      <c r="D63" s="487"/>
      <c r="E63" s="491"/>
      <c r="F63" s="562" t="s">
        <v>151</v>
      </c>
      <c r="G63" s="562"/>
      <c r="H63" s="562"/>
      <c r="I63" s="562" t="s">
        <v>151</v>
      </c>
      <c r="J63" s="562"/>
      <c r="K63" s="562"/>
      <c r="L63" s="668"/>
    </row>
    <row r="64" spans="1:12" ht="24.95" customHeight="1" x14ac:dyDescent="0.15">
      <c r="A64" s="632"/>
      <c r="B64" s="680"/>
      <c r="C64" s="532"/>
      <c r="D64" s="487"/>
      <c r="E64" s="491"/>
      <c r="F64" s="264">
        <v>3</v>
      </c>
      <c r="G64" s="264">
        <v>1</v>
      </c>
      <c r="H64" s="264">
        <v>2</v>
      </c>
      <c r="I64" s="264">
        <v>3</v>
      </c>
      <c r="J64" s="264">
        <v>1</v>
      </c>
      <c r="K64" s="264">
        <v>2</v>
      </c>
      <c r="L64" s="669"/>
    </row>
    <row r="65" spans="1:12" ht="24.95" customHeight="1" x14ac:dyDescent="0.15">
      <c r="A65" s="632"/>
      <c r="B65" s="637"/>
      <c r="C65" s="661" t="s">
        <v>139</v>
      </c>
      <c r="D65" s="662"/>
      <c r="E65" s="663"/>
      <c r="F65" s="49">
        <f>SUM(F64,F62,F60,F58)</f>
        <v>10</v>
      </c>
      <c r="G65" s="265">
        <f t="shared" ref="G65:K65" si="10">SUM(G64,G62,G60,G58)</f>
        <v>4</v>
      </c>
      <c r="H65" s="265">
        <f t="shared" si="10"/>
        <v>6</v>
      </c>
      <c r="I65" s="265">
        <f t="shared" si="10"/>
        <v>7</v>
      </c>
      <c r="J65" s="265">
        <f t="shared" si="10"/>
        <v>3</v>
      </c>
      <c r="K65" s="265">
        <f t="shared" si="10"/>
        <v>4</v>
      </c>
      <c r="L65" s="18"/>
    </row>
    <row r="66" spans="1:12" ht="24.95" customHeight="1" thickBot="1" x14ac:dyDescent="0.2">
      <c r="A66" s="632"/>
      <c r="B66" s="664" t="s">
        <v>138</v>
      </c>
      <c r="C66" s="665"/>
      <c r="D66" s="665"/>
      <c r="E66" s="666"/>
      <c r="F66" s="12">
        <f>SUM(F65,F56)</f>
        <v>19</v>
      </c>
      <c r="G66" s="266">
        <f t="shared" ref="G66:K66" si="11">SUM(G65,G56)</f>
        <v>7</v>
      </c>
      <c r="H66" s="266">
        <f t="shared" si="11"/>
        <v>12</v>
      </c>
      <c r="I66" s="266">
        <f t="shared" si="11"/>
        <v>19</v>
      </c>
      <c r="J66" s="266">
        <f t="shared" si="11"/>
        <v>7</v>
      </c>
      <c r="K66" s="266">
        <f t="shared" si="11"/>
        <v>12</v>
      </c>
      <c r="L66" s="11"/>
    </row>
    <row r="67" spans="1:12" ht="24.95" customHeight="1" x14ac:dyDescent="0.15">
      <c r="A67" s="632"/>
      <c r="B67" s="631">
        <v>2</v>
      </c>
      <c r="C67" s="660" t="s">
        <v>192</v>
      </c>
      <c r="D67" s="631" t="s">
        <v>293</v>
      </c>
      <c r="E67" s="631"/>
      <c r="F67" s="660" t="s">
        <v>190</v>
      </c>
      <c r="G67" s="631"/>
      <c r="H67" s="631"/>
      <c r="I67" s="660" t="s">
        <v>190</v>
      </c>
      <c r="J67" s="631"/>
      <c r="K67" s="631"/>
      <c r="L67" s="654"/>
    </row>
    <row r="68" spans="1:12" ht="24.95" customHeight="1" x14ac:dyDescent="0.15">
      <c r="A68" s="632"/>
      <c r="B68" s="631"/>
      <c r="C68" s="660"/>
      <c r="D68" s="631"/>
      <c r="E68" s="631"/>
      <c r="F68" s="15">
        <v>3</v>
      </c>
      <c r="G68" s="15">
        <v>1</v>
      </c>
      <c r="H68" s="15">
        <v>2</v>
      </c>
      <c r="I68" s="15">
        <v>3</v>
      </c>
      <c r="J68" s="15">
        <v>1</v>
      </c>
      <c r="K68" s="15">
        <v>2</v>
      </c>
      <c r="L68" s="655"/>
    </row>
    <row r="69" spans="1:12" ht="24.95" customHeight="1" x14ac:dyDescent="0.15">
      <c r="A69" s="632"/>
      <c r="B69" s="631"/>
      <c r="C69" s="660"/>
      <c r="D69" s="631"/>
      <c r="E69" s="631"/>
      <c r="F69" s="660" t="s">
        <v>189</v>
      </c>
      <c r="G69" s="631"/>
      <c r="H69" s="631"/>
      <c r="I69" s="660" t="s">
        <v>189</v>
      </c>
      <c r="J69" s="631"/>
      <c r="K69" s="631"/>
      <c r="L69" s="654"/>
    </row>
    <row r="70" spans="1:12" ht="24.95" customHeight="1" x14ac:dyDescent="0.15">
      <c r="A70" s="632"/>
      <c r="B70" s="631"/>
      <c r="C70" s="660"/>
      <c r="D70" s="631"/>
      <c r="E70" s="631"/>
      <c r="F70" s="15">
        <v>3</v>
      </c>
      <c r="G70" s="15">
        <v>1</v>
      </c>
      <c r="H70" s="15">
        <v>2</v>
      </c>
      <c r="I70" s="15">
        <v>3</v>
      </c>
      <c r="J70" s="15">
        <v>1</v>
      </c>
      <c r="K70" s="15">
        <v>2</v>
      </c>
      <c r="L70" s="654"/>
    </row>
    <row r="71" spans="1:12" ht="24.95" customHeight="1" x14ac:dyDescent="0.15">
      <c r="A71" s="632"/>
      <c r="B71" s="631"/>
      <c r="C71" s="660"/>
      <c r="D71" s="631"/>
      <c r="E71" s="631"/>
      <c r="F71" s="656" t="s">
        <v>147</v>
      </c>
      <c r="G71" s="657"/>
      <c r="H71" s="657"/>
      <c r="I71" s="656" t="s">
        <v>147</v>
      </c>
      <c r="J71" s="657"/>
      <c r="K71" s="657"/>
      <c r="L71" s="654"/>
    </row>
    <row r="72" spans="1:12" ht="24.95" customHeight="1" x14ac:dyDescent="0.15">
      <c r="A72" s="632"/>
      <c r="B72" s="631"/>
      <c r="C72" s="660"/>
      <c r="D72" s="631"/>
      <c r="E72" s="631"/>
      <c r="F72" s="15">
        <v>3</v>
      </c>
      <c r="G72" s="15">
        <v>1</v>
      </c>
      <c r="H72" s="15">
        <v>2</v>
      </c>
      <c r="I72" s="15">
        <v>3</v>
      </c>
      <c r="J72" s="15">
        <v>1</v>
      </c>
      <c r="K72" s="15">
        <v>2</v>
      </c>
      <c r="L72" s="655"/>
    </row>
    <row r="73" spans="1:12" ht="24.95" customHeight="1" x14ac:dyDescent="0.15">
      <c r="A73" s="632"/>
      <c r="B73" s="631"/>
      <c r="C73" s="660"/>
      <c r="D73" s="631"/>
      <c r="E73" s="631"/>
      <c r="F73" s="656" t="s">
        <v>146</v>
      </c>
      <c r="G73" s="657"/>
      <c r="H73" s="657"/>
      <c r="I73" s="656"/>
      <c r="J73" s="657"/>
      <c r="K73" s="657"/>
      <c r="L73" s="658" t="s">
        <v>322</v>
      </c>
    </row>
    <row r="74" spans="1:12" ht="24.95" customHeight="1" x14ac:dyDescent="0.15">
      <c r="A74" s="632"/>
      <c r="B74" s="631"/>
      <c r="C74" s="660"/>
      <c r="D74" s="631"/>
      <c r="E74" s="631"/>
      <c r="F74" s="15">
        <v>3</v>
      </c>
      <c r="G74" s="15">
        <v>1</v>
      </c>
      <c r="H74" s="15">
        <v>2</v>
      </c>
      <c r="I74" s="15"/>
      <c r="J74" s="15"/>
      <c r="K74" s="15"/>
      <c r="L74" s="659"/>
    </row>
    <row r="75" spans="1:12" ht="24.95" customHeight="1" x14ac:dyDescent="0.15">
      <c r="A75" s="632"/>
      <c r="B75" s="631"/>
      <c r="C75" s="660"/>
      <c r="D75" s="631"/>
      <c r="E75" s="631"/>
      <c r="F75" s="656" t="s">
        <v>143</v>
      </c>
      <c r="G75" s="657"/>
      <c r="H75" s="657"/>
      <c r="I75" s="656" t="s">
        <v>143</v>
      </c>
      <c r="J75" s="657"/>
      <c r="K75" s="657"/>
      <c r="L75" s="654"/>
    </row>
    <row r="76" spans="1:12" ht="24.95" customHeight="1" x14ac:dyDescent="0.15">
      <c r="A76" s="632"/>
      <c r="B76" s="631"/>
      <c r="C76" s="660"/>
      <c r="D76" s="631"/>
      <c r="E76" s="631"/>
      <c r="F76" s="15">
        <v>3</v>
      </c>
      <c r="G76" s="15">
        <v>1</v>
      </c>
      <c r="H76" s="15">
        <v>2</v>
      </c>
      <c r="I76" s="15">
        <v>3</v>
      </c>
      <c r="J76" s="15">
        <v>1</v>
      </c>
      <c r="K76" s="15">
        <v>2</v>
      </c>
      <c r="L76" s="654"/>
    </row>
    <row r="77" spans="1:12" ht="24.95" customHeight="1" x14ac:dyDescent="0.15">
      <c r="A77" s="632"/>
      <c r="B77" s="631"/>
      <c r="C77" s="627" t="s">
        <v>188</v>
      </c>
      <c r="D77" s="627"/>
      <c r="E77" s="627"/>
      <c r="F77" s="14">
        <f>SUM(F76,F74,F72,F70,F68)</f>
        <v>15</v>
      </c>
      <c r="G77" s="267">
        <f t="shared" ref="G77:K77" si="12">SUM(G76,G74,G72,G70,G68)</f>
        <v>5</v>
      </c>
      <c r="H77" s="267">
        <f t="shared" si="12"/>
        <v>10</v>
      </c>
      <c r="I77" s="267">
        <f t="shared" si="12"/>
        <v>12</v>
      </c>
      <c r="J77" s="267">
        <f t="shared" si="12"/>
        <v>4</v>
      </c>
      <c r="K77" s="267">
        <f t="shared" si="12"/>
        <v>8</v>
      </c>
      <c r="L77" s="13"/>
    </row>
    <row r="78" spans="1:12" ht="24.95" customHeight="1" x14ac:dyDescent="0.15">
      <c r="A78" s="632"/>
      <c r="B78" s="631"/>
      <c r="C78" s="633" t="s">
        <v>187</v>
      </c>
      <c r="D78" s="624" t="s">
        <v>292</v>
      </c>
      <c r="E78" s="624"/>
      <c r="F78" s="625" t="s">
        <v>318</v>
      </c>
      <c r="G78" s="626"/>
      <c r="H78" s="626"/>
      <c r="I78" s="625" t="s">
        <v>318</v>
      </c>
      <c r="J78" s="626"/>
      <c r="K78" s="626"/>
      <c r="L78" s="16"/>
    </row>
    <row r="79" spans="1:12" ht="24.95" customHeight="1" x14ac:dyDescent="0.15">
      <c r="A79" s="632"/>
      <c r="B79" s="631"/>
      <c r="C79" s="634"/>
      <c r="D79" s="624"/>
      <c r="E79" s="624"/>
      <c r="F79" s="17">
        <v>1</v>
      </c>
      <c r="G79" s="17">
        <v>1</v>
      </c>
      <c r="H79" s="17">
        <v>0</v>
      </c>
      <c r="I79" s="262">
        <v>1</v>
      </c>
      <c r="J79" s="262">
        <v>1</v>
      </c>
      <c r="K79" s="262">
        <v>0</v>
      </c>
      <c r="L79" s="16"/>
    </row>
    <row r="80" spans="1:12" ht="24.95" customHeight="1" x14ac:dyDescent="0.15">
      <c r="A80" s="632"/>
      <c r="B80" s="631"/>
      <c r="C80" s="634"/>
      <c r="D80" s="636" t="s">
        <v>324</v>
      </c>
      <c r="E80" s="636"/>
      <c r="F80" s="638"/>
      <c r="G80" s="639"/>
      <c r="H80" s="640"/>
      <c r="I80" s="562" t="s">
        <v>193</v>
      </c>
      <c r="J80" s="551"/>
      <c r="K80" s="551"/>
      <c r="L80" s="16"/>
    </row>
    <row r="81" spans="1:12" ht="24.95" customHeight="1" x14ac:dyDescent="0.15">
      <c r="A81" s="632"/>
      <c r="B81" s="631"/>
      <c r="C81" s="635"/>
      <c r="D81" s="637"/>
      <c r="E81" s="637"/>
      <c r="F81" s="330"/>
      <c r="G81" s="330"/>
      <c r="H81" s="330"/>
      <c r="I81" s="264">
        <v>3</v>
      </c>
      <c r="J81" s="264">
        <v>1</v>
      </c>
      <c r="K81" s="264">
        <v>2</v>
      </c>
      <c r="L81" s="16"/>
    </row>
    <row r="82" spans="1:12" ht="24.95" customHeight="1" x14ac:dyDescent="0.15">
      <c r="A82" s="632"/>
      <c r="B82" s="631"/>
      <c r="C82" s="627" t="s">
        <v>185</v>
      </c>
      <c r="D82" s="627"/>
      <c r="E82" s="627"/>
      <c r="F82" s="14">
        <f>SUM(F79)</f>
        <v>1</v>
      </c>
      <c r="G82" s="267">
        <f t="shared" ref="G82:H82" si="13">SUM(G79)</f>
        <v>1</v>
      </c>
      <c r="H82" s="267">
        <f t="shared" si="13"/>
        <v>0</v>
      </c>
      <c r="I82" s="267">
        <f>SUM(I81,I79)</f>
        <v>4</v>
      </c>
      <c r="J82" s="333">
        <f t="shared" ref="J82:K82" si="14">SUM(J81,J79)</f>
        <v>2</v>
      </c>
      <c r="K82" s="333">
        <f t="shared" si="14"/>
        <v>2</v>
      </c>
      <c r="L82" s="13"/>
    </row>
    <row r="83" spans="1:12" ht="24.95" customHeight="1" thickBot="1" x14ac:dyDescent="0.2">
      <c r="A83" s="632"/>
      <c r="B83" s="628" t="s">
        <v>138</v>
      </c>
      <c r="C83" s="629"/>
      <c r="D83" s="629"/>
      <c r="E83" s="630"/>
      <c r="F83" s="12">
        <f>SUM(F82,F77)</f>
        <v>16</v>
      </c>
      <c r="G83" s="266">
        <f t="shared" ref="G83:H83" si="15">SUM(G82,G77)</f>
        <v>6</v>
      </c>
      <c r="H83" s="266">
        <f t="shared" si="15"/>
        <v>10</v>
      </c>
      <c r="I83" s="266">
        <f>SUM(I82,I77)</f>
        <v>16</v>
      </c>
      <c r="J83" s="332">
        <f t="shared" ref="J83:K83" si="16">SUM(J82,J77)</f>
        <v>6</v>
      </c>
      <c r="K83" s="332">
        <f t="shared" si="16"/>
        <v>10</v>
      </c>
      <c r="L83" s="11"/>
    </row>
    <row r="84" spans="1:12" ht="24.95" customHeight="1" thickBot="1" x14ac:dyDescent="0.2">
      <c r="A84" s="505" t="s">
        <v>137</v>
      </c>
      <c r="B84" s="506"/>
      <c r="C84" s="506"/>
      <c r="D84" s="506"/>
      <c r="E84" s="620"/>
      <c r="F84" s="10">
        <f>SUM(F83,F66,F47,F25)</f>
        <v>75</v>
      </c>
      <c r="G84" s="10">
        <f t="shared" ref="G84:K84" si="17">SUM(G83,G66,G47,G25)</f>
        <v>33</v>
      </c>
      <c r="H84" s="10">
        <f t="shared" si="17"/>
        <v>42</v>
      </c>
      <c r="I84" s="10">
        <f t="shared" si="17"/>
        <v>74</v>
      </c>
      <c r="J84" s="10">
        <f t="shared" si="17"/>
        <v>31</v>
      </c>
      <c r="K84" s="10">
        <f t="shared" si="17"/>
        <v>43</v>
      </c>
      <c r="L84" s="9"/>
    </row>
    <row r="85" spans="1:12" ht="24.95" customHeight="1" x14ac:dyDescent="0.15">
      <c r="A85" s="621" t="s">
        <v>184</v>
      </c>
      <c r="B85" s="622"/>
      <c r="C85" s="622"/>
      <c r="D85" s="622"/>
      <c r="E85" s="622"/>
      <c r="F85" s="622"/>
      <c r="G85" s="622"/>
      <c r="H85" s="622"/>
      <c r="I85" s="622"/>
      <c r="J85" s="622"/>
      <c r="K85" s="622"/>
      <c r="L85" s="623"/>
    </row>
    <row r="86" spans="1:12" ht="24.95" customHeight="1" x14ac:dyDescent="0.15">
      <c r="A86" s="501" t="s">
        <v>136</v>
      </c>
      <c r="B86" s="500"/>
      <c r="C86" s="502" t="s">
        <v>135</v>
      </c>
      <c r="D86" s="503"/>
      <c r="E86" s="503"/>
      <c r="F86" s="503"/>
      <c r="G86" s="504"/>
      <c r="H86" s="500" t="s">
        <v>134</v>
      </c>
      <c r="I86" s="500"/>
      <c r="J86" s="500"/>
      <c r="K86" s="500"/>
      <c r="L86" s="7" t="s">
        <v>133</v>
      </c>
    </row>
    <row r="87" spans="1:12" ht="24.95" customHeight="1" x14ac:dyDescent="0.15">
      <c r="A87" s="501"/>
      <c r="B87" s="500"/>
      <c r="C87" s="502">
        <v>2</v>
      </c>
      <c r="D87" s="503"/>
      <c r="E87" s="503"/>
      <c r="F87" s="503"/>
      <c r="G87" s="504"/>
      <c r="H87" s="500">
        <v>63</v>
      </c>
      <c r="I87" s="500"/>
      <c r="J87" s="500"/>
      <c r="K87" s="500"/>
      <c r="L87" s="8">
        <v>65</v>
      </c>
    </row>
    <row r="88" spans="1:12" ht="24.95" customHeight="1" x14ac:dyDescent="0.15">
      <c r="A88" s="499" t="s">
        <v>132</v>
      </c>
      <c r="B88" s="500"/>
      <c r="C88" s="502" t="s">
        <v>183</v>
      </c>
      <c r="D88" s="503"/>
      <c r="E88" s="503"/>
      <c r="F88" s="503"/>
      <c r="G88" s="504"/>
      <c r="H88" s="500"/>
      <c r="I88" s="500"/>
      <c r="J88" s="500"/>
      <c r="K88" s="500"/>
      <c r="L88" s="7" t="s">
        <v>130</v>
      </c>
    </row>
    <row r="89" spans="1:12" ht="24.95" customHeight="1" x14ac:dyDescent="0.15">
      <c r="A89" s="501"/>
      <c r="B89" s="500"/>
      <c r="C89" s="502">
        <v>9</v>
      </c>
      <c r="D89" s="503"/>
      <c r="E89" s="503"/>
      <c r="F89" s="503"/>
      <c r="G89" s="504"/>
      <c r="H89" s="500"/>
      <c r="I89" s="500"/>
      <c r="J89" s="500"/>
      <c r="K89" s="500"/>
      <c r="L89" s="7"/>
    </row>
    <row r="90" spans="1:12" ht="24.95" customHeight="1" x14ac:dyDescent="0.15">
      <c r="A90" s="515" t="s">
        <v>129</v>
      </c>
      <c r="B90" s="516"/>
      <c r="C90" s="519" t="s">
        <v>128</v>
      </c>
      <c r="D90" s="520"/>
      <c r="E90" s="521"/>
      <c r="F90" s="522" t="s">
        <v>182</v>
      </c>
      <c r="G90" s="522"/>
      <c r="H90" s="522" t="s">
        <v>181</v>
      </c>
      <c r="I90" s="522"/>
      <c r="J90" s="522" t="s">
        <v>125</v>
      </c>
      <c r="K90" s="522"/>
      <c r="L90" s="6" t="s">
        <v>124</v>
      </c>
    </row>
    <row r="91" spans="1:12" ht="24.95" customHeight="1" thickBot="1" x14ac:dyDescent="0.2">
      <c r="A91" s="517"/>
      <c r="B91" s="518"/>
      <c r="C91" s="523">
        <v>74</v>
      </c>
      <c r="D91" s="524"/>
      <c r="E91" s="525"/>
      <c r="F91" s="518">
        <v>5</v>
      </c>
      <c r="G91" s="518"/>
      <c r="H91" s="518">
        <v>12</v>
      </c>
      <c r="I91" s="518"/>
      <c r="J91" s="518">
        <v>11</v>
      </c>
      <c r="K91" s="518"/>
      <c r="L91" s="5">
        <f>SUM(J91,H91,F91)</f>
        <v>28</v>
      </c>
    </row>
  </sheetData>
  <mergeCells count="197">
    <mergeCell ref="L2:L5"/>
    <mergeCell ref="F3:H3"/>
    <mergeCell ref="I3:K3"/>
    <mergeCell ref="F4:F5"/>
    <mergeCell ref="G4:H4"/>
    <mergeCell ref="I4:I5"/>
    <mergeCell ref="J4:K4"/>
    <mergeCell ref="I8:K8"/>
    <mergeCell ref="I10:K10"/>
    <mergeCell ref="F8:H8"/>
    <mergeCell ref="I6:K6"/>
    <mergeCell ref="L6:L7"/>
    <mergeCell ref="L10:N10"/>
    <mergeCell ref="F10:H10"/>
    <mergeCell ref="A1:E1"/>
    <mergeCell ref="F1:K1"/>
    <mergeCell ref="A2:A5"/>
    <mergeCell ref="B2:B5"/>
    <mergeCell ref="C2:C5"/>
    <mergeCell ref="D2:D5"/>
    <mergeCell ref="E2:E5"/>
    <mergeCell ref="F2:H2"/>
    <mergeCell ref="I2:K2"/>
    <mergeCell ref="C17:E17"/>
    <mergeCell ref="L15:L16"/>
    <mergeCell ref="C18:C23"/>
    <mergeCell ref="D18:D23"/>
    <mergeCell ref="E18:E19"/>
    <mergeCell ref="I15:K15"/>
    <mergeCell ref="A6:A47"/>
    <mergeCell ref="B6:B24"/>
    <mergeCell ref="D6:D7"/>
    <mergeCell ref="E6:E7"/>
    <mergeCell ref="F6:H6"/>
    <mergeCell ref="C14:E14"/>
    <mergeCell ref="C15:C16"/>
    <mergeCell ref="D15:D16"/>
    <mergeCell ref="E15:E16"/>
    <mergeCell ref="F15:H15"/>
    <mergeCell ref="L18:L19"/>
    <mergeCell ref="E20:E21"/>
    <mergeCell ref="F20:H20"/>
    <mergeCell ref="I20:K20"/>
    <mergeCell ref="L20:L21"/>
    <mergeCell ref="E22:E23"/>
    <mergeCell ref="F22:H22"/>
    <mergeCell ref="I22:K22"/>
    <mergeCell ref="L22:L23"/>
    <mergeCell ref="F18:H18"/>
    <mergeCell ref="I18:K18"/>
    <mergeCell ref="C24:E24"/>
    <mergeCell ref="B25:E25"/>
    <mergeCell ref="B26:B46"/>
    <mergeCell ref="C26:C31"/>
    <mergeCell ref="D26:D31"/>
    <mergeCell ref="C39:E39"/>
    <mergeCell ref="C40:C45"/>
    <mergeCell ref="F26:H26"/>
    <mergeCell ref="I26:K26"/>
    <mergeCell ref="E26:E27"/>
    <mergeCell ref="C32:E32"/>
    <mergeCell ref="C33:C38"/>
    <mergeCell ref="D33:D38"/>
    <mergeCell ref="E33:E34"/>
    <mergeCell ref="F33:H33"/>
    <mergeCell ref="F30:H30"/>
    <mergeCell ref="E37:E38"/>
    <mergeCell ref="F37:H37"/>
    <mergeCell ref="D40:D45"/>
    <mergeCell ref="I30:K30"/>
    <mergeCell ref="L30:L31"/>
    <mergeCell ref="I33:K33"/>
    <mergeCell ref="L33:L34"/>
    <mergeCell ref="E35:E36"/>
    <mergeCell ref="F35:H35"/>
    <mergeCell ref="I35:K35"/>
    <mergeCell ref="L35:L36"/>
    <mergeCell ref="L26:L27"/>
    <mergeCell ref="E28:E29"/>
    <mergeCell ref="F28:H28"/>
    <mergeCell ref="I28:K28"/>
    <mergeCell ref="L28:L29"/>
    <mergeCell ref="I37:K37"/>
    <mergeCell ref="L37:L38"/>
    <mergeCell ref="E40:E41"/>
    <mergeCell ref="F40:H40"/>
    <mergeCell ref="I40:K40"/>
    <mergeCell ref="L40:L41"/>
    <mergeCell ref="E42:E43"/>
    <mergeCell ref="F42:H42"/>
    <mergeCell ref="I42:K42"/>
    <mergeCell ref="L42:L43"/>
    <mergeCell ref="E44:E45"/>
    <mergeCell ref="F44:H44"/>
    <mergeCell ref="I44:K44"/>
    <mergeCell ref="L44:L45"/>
    <mergeCell ref="L48:L49"/>
    <mergeCell ref="E50:E51"/>
    <mergeCell ref="F50:H50"/>
    <mergeCell ref="L50:L51"/>
    <mergeCell ref="F59:H59"/>
    <mergeCell ref="I59:K59"/>
    <mergeCell ref="E52:E53"/>
    <mergeCell ref="F52:H52"/>
    <mergeCell ref="I52:K52"/>
    <mergeCell ref="L52:L53"/>
    <mergeCell ref="E48:E49"/>
    <mergeCell ref="F48:H48"/>
    <mergeCell ref="I48:K48"/>
    <mergeCell ref="C56:E56"/>
    <mergeCell ref="I57:K57"/>
    <mergeCell ref="D59:D64"/>
    <mergeCell ref="C46:E46"/>
    <mergeCell ref="B47:E47"/>
    <mergeCell ref="B48:B65"/>
    <mergeCell ref="I54:K54"/>
    <mergeCell ref="C48:C55"/>
    <mergeCell ref="I50:K50"/>
    <mergeCell ref="D48:D55"/>
    <mergeCell ref="E54:E55"/>
    <mergeCell ref="C77:E77"/>
    <mergeCell ref="L67:L68"/>
    <mergeCell ref="E69:E70"/>
    <mergeCell ref="I69:K69"/>
    <mergeCell ref="L69:L70"/>
    <mergeCell ref="E71:E72"/>
    <mergeCell ref="F71:H71"/>
    <mergeCell ref="I71:K71"/>
    <mergeCell ref="L75:L76"/>
    <mergeCell ref="F75:H75"/>
    <mergeCell ref="L63:L64"/>
    <mergeCell ref="L59:L60"/>
    <mergeCell ref="E61:E62"/>
    <mergeCell ref="F61:H61"/>
    <mergeCell ref="I61:K61"/>
    <mergeCell ref="L61:L62"/>
    <mergeCell ref="E67:E68"/>
    <mergeCell ref="F67:H67"/>
    <mergeCell ref="I67:K67"/>
    <mergeCell ref="F12:H12"/>
    <mergeCell ref="C6:C13"/>
    <mergeCell ref="D8:D13"/>
    <mergeCell ref="E8:E13"/>
    <mergeCell ref="F57:H57"/>
    <mergeCell ref="I12:K12"/>
    <mergeCell ref="L71:L72"/>
    <mergeCell ref="I73:K73"/>
    <mergeCell ref="L73:L74"/>
    <mergeCell ref="E59:E60"/>
    <mergeCell ref="F69:H69"/>
    <mergeCell ref="C65:E65"/>
    <mergeCell ref="B66:E66"/>
    <mergeCell ref="C67:C76"/>
    <mergeCell ref="D67:D76"/>
    <mergeCell ref="I75:K75"/>
    <mergeCell ref="E73:E76"/>
    <mergeCell ref="F73:H73"/>
    <mergeCell ref="E63:E64"/>
    <mergeCell ref="F63:H63"/>
    <mergeCell ref="I63:K63"/>
    <mergeCell ref="C57:C64"/>
    <mergeCell ref="D57:D58"/>
    <mergeCell ref="E57:E58"/>
    <mergeCell ref="C91:E91"/>
    <mergeCell ref="F91:G91"/>
    <mergeCell ref="H91:I91"/>
    <mergeCell ref="J91:K91"/>
    <mergeCell ref="C82:E82"/>
    <mergeCell ref="B83:E83"/>
    <mergeCell ref="A86:B87"/>
    <mergeCell ref="C86:G86"/>
    <mergeCell ref="H86:K86"/>
    <mergeCell ref="C87:G87"/>
    <mergeCell ref="H87:K87"/>
    <mergeCell ref="B67:B82"/>
    <mergeCell ref="D78:D79"/>
    <mergeCell ref="A88:B89"/>
    <mergeCell ref="C88:G88"/>
    <mergeCell ref="H88:K88"/>
    <mergeCell ref="A48:A83"/>
    <mergeCell ref="C78:C81"/>
    <mergeCell ref="D80:D81"/>
    <mergeCell ref="E80:E81"/>
    <mergeCell ref="F80:H80"/>
    <mergeCell ref="I80:K80"/>
    <mergeCell ref="A90:B91"/>
    <mergeCell ref="C90:E90"/>
    <mergeCell ref="F90:G90"/>
    <mergeCell ref="H90:I90"/>
    <mergeCell ref="J90:K90"/>
    <mergeCell ref="C89:G89"/>
    <mergeCell ref="H89:K89"/>
    <mergeCell ref="A84:E84"/>
    <mergeCell ref="A85:L85"/>
    <mergeCell ref="E78:E79"/>
    <mergeCell ref="F78:H78"/>
    <mergeCell ref="I78:K78"/>
  </mergeCells>
  <phoneticPr fontId="6" type="noConversion"/>
  <pageMargins left="0.7" right="0.7" top="0.75" bottom="0.75" header="0.3" footer="0.3"/>
  <pageSetup paperSize="9" orientation="portrait" r:id="rId1"/>
  <headerFooter>
    <oddHeader>&amp;C 2019~2020학년도 교육과정대비표(2년제)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topLeftCell="A10" zoomScale="80" zoomScaleNormal="80" workbookViewId="0">
      <selection activeCell="E18" sqref="E18"/>
    </sheetView>
  </sheetViews>
  <sheetFormatPr defaultColWidth="8.77734375" defaultRowHeight="12" x14ac:dyDescent="0.15"/>
  <cols>
    <col min="1" max="3" width="5.77734375" style="372" customWidth="1"/>
    <col min="4" max="4" width="31.33203125" style="372" customWidth="1"/>
    <col min="5" max="5" width="8.88671875" style="372" customWidth="1"/>
    <col min="6" max="22" width="4.21875" style="372" customWidth="1"/>
    <col min="23" max="16384" width="8.77734375" style="372"/>
  </cols>
  <sheetData>
    <row r="1" spans="1:22" ht="35.1" customHeight="1" thickBot="1" x14ac:dyDescent="0.2">
      <c r="A1" s="743" t="s">
        <v>364</v>
      </c>
      <c r="B1" s="743"/>
      <c r="C1" s="743"/>
      <c r="D1" s="743"/>
      <c r="E1" s="743"/>
      <c r="F1" s="743"/>
      <c r="G1" s="743"/>
      <c r="H1" s="744" t="s">
        <v>363</v>
      </c>
      <c r="I1" s="744"/>
      <c r="J1" s="744"/>
      <c r="K1" s="744"/>
      <c r="L1" s="744"/>
      <c r="M1" s="744"/>
      <c r="N1" s="744"/>
      <c r="O1" s="744"/>
      <c r="P1" s="744"/>
      <c r="Q1" s="721"/>
      <c r="R1" s="721"/>
      <c r="S1" s="721"/>
      <c r="T1" s="721"/>
      <c r="U1" s="721"/>
      <c r="V1" s="721"/>
    </row>
    <row r="2" spans="1:22" ht="19.899999999999999" customHeight="1" x14ac:dyDescent="0.15">
      <c r="A2" s="722" t="s">
        <v>0</v>
      </c>
      <c r="B2" s="723"/>
      <c r="C2" s="723" t="s">
        <v>362</v>
      </c>
      <c r="D2" s="723" t="s">
        <v>361</v>
      </c>
      <c r="E2" s="727" t="s">
        <v>360</v>
      </c>
      <c r="F2" s="723" t="s">
        <v>359</v>
      </c>
      <c r="G2" s="730" t="s">
        <v>358</v>
      </c>
      <c r="H2" s="722" t="s">
        <v>1</v>
      </c>
      <c r="I2" s="723"/>
      <c r="J2" s="723"/>
      <c r="K2" s="723"/>
      <c r="L2" s="723"/>
      <c r="M2" s="730"/>
      <c r="N2" s="722" t="s">
        <v>2</v>
      </c>
      <c r="O2" s="732"/>
      <c r="P2" s="723"/>
      <c r="Q2" s="723"/>
      <c r="R2" s="723"/>
      <c r="S2" s="730"/>
      <c r="T2" s="722" t="s">
        <v>3</v>
      </c>
      <c r="U2" s="723"/>
      <c r="V2" s="730"/>
    </row>
    <row r="3" spans="1:22" ht="19.899999999999999" customHeight="1" x14ac:dyDescent="0.15">
      <c r="A3" s="724"/>
      <c r="B3" s="719"/>
      <c r="C3" s="719"/>
      <c r="D3" s="719"/>
      <c r="E3" s="728"/>
      <c r="F3" s="719"/>
      <c r="G3" s="720"/>
      <c r="H3" s="724" t="s">
        <v>4</v>
      </c>
      <c r="I3" s="719"/>
      <c r="J3" s="719"/>
      <c r="K3" s="719" t="s">
        <v>5</v>
      </c>
      <c r="L3" s="719"/>
      <c r="M3" s="720"/>
      <c r="N3" s="724" t="s">
        <v>4</v>
      </c>
      <c r="O3" s="745"/>
      <c r="P3" s="719"/>
      <c r="Q3" s="719" t="s">
        <v>5</v>
      </c>
      <c r="R3" s="719"/>
      <c r="S3" s="720"/>
      <c r="T3" s="724"/>
      <c r="U3" s="719"/>
      <c r="V3" s="720"/>
    </row>
    <row r="4" spans="1:22" ht="19.899999999999999" customHeight="1" thickBot="1" x14ac:dyDescent="0.2">
      <c r="A4" s="725"/>
      <c r="B4" s="726"/>
      <c r="C4" s="726"/>
      <c r="D4" s="726"/>
      <c r="E4" s="729"/>
      <c r="F4" s="726"/>
      <c r="G4" s="731"/>
      <c r="H4" s="439" t="s">
        <v>6</v>
      </c>
      <c r="I4" s="344" t="s">
        <v>7</v>
      </c>
      <c r="J4" s="344" t="s">
        <v>8</v>
      </c>
      <c r="K4" s="344" t="s">
        <v>6</v>
      </c>
      <c r="L4" s="344" t="s">
        <v>7</v>
      </c>
      <c r="M4" s="345" t="s">
        <v>8</v>
      </c>
      <c r="N4" s="439" t="s">
        <v>6</v>
      </c>
      <c r="O4" s="344" t="s">
        <v>7</v>
      </c>
      <c r="P4" s="344" t="s">
        <v>8</v>
      </c>
      <c r="Q4" s="344" t="s">
        <v>6</v>
      </c>
      <c r="R4" s="344" t="s">
        <v>7</v>
      </c>
      <c r="S4" s="345" t="s">
        <v>8</v>
      </c>
      <c r="T4" s="439" t="s">
        <v>6</v>
      </c>
      <c r="U4" s="344" t="s">
        <v>7</v>
      </c>
      <c r="V4" s="345" t="s">
        <v>8</v>
      </c>
    </row>
    <row r="5" spans="1:22" ht="55.15" customHeight="1" x14ac:dyDescent="0.3">
      <c r="A5" s="733" t="s">
        <v>365</v>
      </c>
      <c r="B5" s="737" t="s">
        <v>9</v>
      </c>
      <c r="C5" s="438"/>
      <c r="D5" s="437" t="s">
        <v>357</v>
      </c>
      <c r="E5" s="443" t="s">
        <v>366</v>
      </c>
      <c r="F5" s="399" t="s">
        <v>337</v>
      </c>
      <c r="G5" s="398" t="s">
        <v>337</v>
      </c>
      <c r="H5" s="436">
        <v>3</v>
      </c>
      <c r="I5" s="435">
        <v>2</v>
      </c>
      <c r="J5" s="435">
        <v>1</v>
      </c>
      <c r="K5" s="434"/>
      <c r="L5" s="434"/>
      <c r="M5" s="433"/>
      <c r="N5" s="432"/>
      <c r="O5" s="431"/>
      <c r="P5" s="431"/>
      <c r="Q5" s="431"/>
      <c r="R5" s="431"/>
      <c r="S5" s="430"/>
      <c r="T5" s="432">
        <f t="shared" ref="T5:T18" si="0">H5+K5+N5+Q5</f>
        <v>3</v>
      </c>
      <c r="U5" s="431">
        <f t="shared" ref="U5:U18" si="1">I5+L5+O5+R5</f>
        <v>2</v>
      </c>
      <c r="V5" s="430">
        <f t="shared" ref="V5:V18" si="2">J5+M5+P5+S5</f>
        <v>1</v>
      </c>
    </row>
    <row r="6" spans="1:22" ht="55.15" customHeight="1" x14ac:dyDescent="0.3">
      <c r="A6" s="734"/>
      <c r="B6" s="738"/>
      <c r="C6" s="2"/>
      <c r="D6" s="400" t="s">
        <v>356</v>
      </c>
      <c r="E6" s="424" t="s">
        <v>366</v>
      </c>
      <c r="F6" s="399" t="s">
        <v>337</v>
      </c>
      <c r="G6" s="398" t="s">
        <v>337</v>
      </c>
      <c r="H6" s="394"/>
      <c r="I6" s="393"/>
      <c r="J6" s="393"/>
      <c r="K6" s="393"/>
      <c r="L6" s="393"/>
      <c r="M6" s="392"/>
      <c r="N6" s="423"/>
      <c r="O6" s="422"/>
      <c r="P6" s="422"/>
      <c r="Q6" s="393">
        <v>3</v>
      </c>
      <c r="R6" s="393">
        <v>2</v>
      </c>
      <c r="S6" s="392">
        <v>1</v>
      </c>
      <c r="T6" s="394">
        <f t="shared" si="0"/>
        <v>3</v>
      </c>
      <c r="U6" s="393">
        <f t="shared" si="1"/>
        <v>2</v>
      </c>
      <c r="V6" s="392">
        <f t="shared" si="2"/>
        <v>1</v>
      </c>
    </row>
    <row r="7" spans="1:22" ht="55.15" customHeight="1" x14ac:dyDescent="0.3">
      <c r="A7" s="734"/>
      <c r="B7" s="738"/>
      <c r="C7" s="2"/>
      <c r="D7" s="442" t="s">
        <v>355</v>
      </c>
      <c r="E7" s="424" t="s">
        <v>366</v>
      </c>
      <c r="F7" s="399" t="s">
        <v>337</v>
      </c>
      <c r="G7" s="398" t="s">
        <v>337</v>
      </c>
      <c r="H7" s="394">
        <v>3</v>
      </c>
      <c r="I7" s="393">
        <v>2</v>
      </c>
      <c r="J7" s="393">
        <v>1</v>
      </c>
      <c r="K7" s="422"/>
      <c r="L7" s="422"/>
      <c r="M7" s="421"/>
      <c r="N7" s="394"/>
      <c r="O7" s="393"/>
      <c r="P7" s="393"/>
      <c r="Q7" s="393"/>
      <c r="R7" s="393"/>
      <c r="S7" s="392"/>
      <c r="T7" s="394">
        <f t="shared" si="0"/>
        <v>3</v>
      </c>
      <c r="U7" s="393">
        <f t="shared" si="1"/>
        <v>2</v>
      </c>
      <c r="V7" s="392">
        <f t="shared" si="2"/>
        <v>1</v>
      </c>
    </row>
    <row r="8" spans="1:22" ht="55.15" customHeight="1" x14ac:dyDescent="0.15">
      <c r="A8" s="734"/>
      <c r="B8" s="738"/>
      <c r="C8" s="2"/>
      <c r="D8" s="445" t="s">
        <v>386</v>
      </c>
      <c r="E8" s="424" t="s">
        <v>366</v>
      </c>
      <c r="F8" s="399" t="s">
        <v>337</v>
      </c>
      <c r="G8" s="398" t="s">
        <v>337</v>
      </c>
      <c r="H8" s="394"/>
      <c r="I8" s="393"/>
      <c r="J8" s="393"/>
      <c r="K8" s="393"/>
      <c r="L8" s="393"/>
      <c r="M8" s="392"/>
      <c r="N8" s="394"/>
      <c r="O8" s="393"/>
      <c r="P8" s="393"/>
      <c r="Q8" s="393">
        <v>3</v>
      </c>
      <c r="R8" s="393">
        <v>2</v>
      </c>
      <c r="S8" s="392">
        <v>1</v>
      </c>
      <c r="T8" s="394">
        <f t="shared" si="0"/>
        <v>3</v>
      </c>
      <c r="U8" s="393">
        <f t="shared" si="1"/>
        <v>2</v>
      </c>
      <c r="V8" s="392">
        <f t="shared" si="2"/>
        <v>1</v>
      </c>
    </row>
    <row r="9" spans="1:22" ht="55.15" customHeight="1" x14ac:dyDescent="0.3">
      <c r="A9" s="734"/>
      <c r="B9" s="738"/>
      <c r="C9" s="2"/>
      <c r="D9" s="444" t="s">
        <v>389</v>
      </c>
      <c r="E9" s="446" t="s">
        <v>366</v>
      </c>
      <c r="F9" s="399" t="s">
        <v>337</v>
      </c>
      <c r="G9" s="398" t="s">
        <v>337</v>
      </c>
      <c r="H9" s="394"/>
      <c r="I9" s="393"/>
      <c r="J9" s="393"/>
      <c r="K9" s="426">
        <v>3</v>
      </c>
      <c r="L9" s="426">
        <v>2</v>
      </c>
      <c r="M9" s="425">
        <v>1</v>
      </c>
      <c r="N9" s="423"/>
      <c r="O9" s="422"/>
      <c r="P9" s="422"/>
      <c r="Q9" s="393"/>
      <c r="R9" s="393"/>
      <c r="S9" s="392"/>
      <c r="T9" s="394">
        <f t="shared" si="0"/>
        <v>3</v>
      </c>
      <c r="U9" s="393">
        <f t="shared" si="1"/>
        <v>2</v>
      </c>
      <c r="V9" s="392">
        <f t="shared" si="2"/>
        <v>1</v>
      </c>
    </row>
    <row r="10" spans="1:22" ht="55.15" customHeight="1" x14ac:dyDescent="0.3">
      <c r="A10" s="734"/>
      <c r="B10" s="738"/>
      <c r="C10" s="2"/>
      <c r="D10" s="400" t="s">
        <v>354</v>
      </c>
      <c r="E10" s="424" t="s">
        <v>366</v>
      </c>
      <c r="F10" s="399" t="s">
        <v>337</v>
      </c>
      <c r="G10" s="398" t="s">
        <v>334</v>
      </c>
      <c r="H10" s="423"/>
      <c r="I10" s="422"/>
      <c r="J10" s="422"/>
      <c r="K10" s="422"/>
      <c r="L10" s="422"/>
      <c r="M10" s="421"/>
      <c r="N10" s="428">
        <v>3</v>
      </c>
      <c r="O10" s="400">
        <v>2</v>
      </c>
      <c r="P10" s="400">
        <v>1</v>
      </c>
      <c r="Q10" s="400"/>
      <c r="R10" s="400"/>
      <c r="S10" s="429"/>
      <c r="T10" s="394">
        <f t="shared" si="0"/>
        <v>3</v>
      </c>
      <c r="U10" s="393">
        <f t="shared" si="1"/>
        <v>2</v>
      </c>
      <c r="V10" s="392">
        <f t="shared" si="2"/>
        <v>1</v>
      </c>
    </row>
    <row r="11" spans="1:22" ht="55.15" customHeight="1" x14ac:dyDescent="0.15">
      <c r="A11" s="734"/>
      <c r="B11" s="738"/>
      <c r="C11" s="2"/>
      <c r="D11" s="440" t="s">
        <v>388</v>
      </c>
      <c r="E11" s="424" t="s">
        <v>366</v>
      </c>
      <c r="F11" s="399" t="s">
        <v>337</v>
      </c>
      <c r="G11" s="398" t="s">
        <v>334</v>
      </c>
      <c r="H11" s="394"/>
      <c r="I11" s="393"/>
      <c r="J11" s="393"/>
      <c r="K11" s="400">
        <v>3</v>
      </c>
      <c r="L11" s="400">
        <v>2</v>
      </c>
      <c r="M11" s="429">
        <v>1</v>
      </c>
      <c r="N11" s="428"/>
      <c r="O11" s="400"/>
      <c r="P11" s="400"/>
      <c r="Q11" s="393"/>
      <c r="R11" s="393"/>
      <c r="S11" s="392"/>
      <c r="T11" s="394">
        <f t="shared" si="0"/>
        <v>3</v>
      </c>
      <c r="U11" s="393">
        <f t="shared" si="1"/>
        <v>2</v>
      </c>
      <c r="V11" s="392">
        <f t="shared" si="2"/>
        <v>1</v>
      </c>
    </row>
    <row r="12" spans="1:22" ht="55.15" customHeight="1" x14ac:dyDescent="0.3">
      <c r="A12" s="734"/>
      <c r="B12" s="738"/>
      <c r="C12" s="2"/>
      <c r="D12" s="400" t="s">
        <v>353</v>
      </c>
      <c r="E12" s="446" t="s">
        <v>366</v>
      </c>
      <c r="F12" s="399" t="s">
        <v>337</v>
      </c>
      <c r="G12" s="398" t="s">
        <v>334</v>
      </c>
      <c r="H12" s="394"/>
      <c r="I12" s="393"/>
      <c r="J12" s="393"/>
      <c r="K12" s="422"/>
      <c r="L12" s="422"/>
      <c r="M12" s="421"/>
      <c r="N12" s="427">
        <v>3</v>
      </c>
      <c r="O12" s="426">
        <v>2</v>
      </c>
      <c r="P12" s="426">
        <v>1</v>
      </c>
      <c r="Q12" s="393"/>
      <c r="R12" s="393"/>
      <c r="S12" s="392"/>
      <c r="T12" s="394">
        <f t="shared" si="0"/>
        <v>3</v>
      </c>
      <c r="U12" s="393">
        <f t="shared" si="1"/>
        <v>2</v>
      </c>
      <c r="V12" s="392">
        <f t="shared" si="2"/>
        <v>1</v>
      </c>
    </row>
    <row r="13" spans="1:22" ht="55.15" customHeight="1" x14ac:dyDescent="0.3">
      <c r="A13" s="734"/>
      <c r="B13" s="738"/>
      <c r="C13" s="2"/>
      <c r="D13" s="400" t="s">
        <v>352</v>
      </c>
      <c r="E13" s="424" t="s">
        <v>366</v>
      </c>
      <c r="F13" s="399" t="s">
        <v>337</v>
      </c>
      <c r="G13" s="398" t="s">
        <v>337</v>
      </c>
      <c r="H13" s="394"/>
      <c r="I13" s="393"/>
      <c r="J13" s="393"/>
      <c r="K13" s="422"/>
      <c r="L13" s="422"/>
      <c r="M13" s="421"/>
      <c r="N13" s="427">
        <v>3</v>
      </c>
      <c r="O13" s="426">
        <v>2</v>
      </c>
      <c r="P13" s="426">
        <v>1</v>
      </c>
      <c r="Q13" s="393"/>
      <c r="R13" s="393"/>
      <c r="S13" s="392"/>
      <c r="T13" s="394">
        <f t="shared" si="0"/>
        <v>3</v>
      </c>
      <c r="U13" s="393">
        <f t="shared" si="1"/>
        <v>2</v>
      </c>
      <c r="V13" s="392">
        <f t="shared" si="2"/>
        <v>1</v>
      </c>
    </row>
    <row r="14" spans="1:22" ht="55.15" customHeight="1" x14ac:dyDescent="0.3">
      <c r="A14" s="734"/>
      <c r="B14" s="738"/>
      <c r="C14" s="2"/>
      <c r="D14" s="441" t="s">
        <v>387</v>
      </c>
      <c r="E14" s="424" t="s">
        <v>366</v>
      </c>
      <c r="F14" s="399" t="s">
        <v>337</v>
      </c>
      <c r="G14" s="398" t="s">
        <v>334</v>
      </c>
      <c r="H14" s="394"/>
      <c r="I14" s="393"/>
      <c r="J14" s="393"/>
      <c r="K14" s="422"/>
      <c r="L14" s="422"/>
      <c r="M14" s="421"/>
      <c r="N14" s="427"/>
      <c r="O14" s="426"/>
      <c r="P14" s="426"/>
      <c r="Q14" s="426">
        <v>3</v>
      </c>
      <c r="R14" s="426">
        <v>2</v>
      </c>
      <c r="S14" s="425">
        <v>1</v>
      </c>
      <c r="T14" s="394">
        <f t="shared" si="0"/>
        <v>3</v>
      </c>
      <c r="U14" s="393">
        <f t="shared" si="1"/>
        <v>2</v>
      </c>
      <c r="V14" s="392">
        <f t="shared" si="2"/>
        <v>1</v>
      </c>
    </row>
    <row r="15" spans="1:22" ht="55.15" customHeight="1" x14ac:dyDescent="0.3">
      <c r="A15" s="734"/>
      <c r="B15" s="738"/>
      <c r="C15" s="2"/>
      <c r="D15" s="424" t="s">
        <v>351</v>
      </c>
      <c r="E15" s="446" t="s">
        <v>366</v>
      </c>
      <c r="F15" s="399" t="s">
        <v>334</v>
      </c>
      <c r="G15" s="398" t="s">
        <v>337</v>
      </c>
      <c r="H15" s="394"/>
      <c r="I15" s="393"/>
      <c r="J15" s="393"/>
      <c r="K15" s="393">
        <v>3</v>
      </c>
      <c r="L15" s="393">
        <v>2</v>
      </c>
      <c r="M15" s="392">
        <v>1</v>
      </c>
      <c r="N15" s="423"/>
      <c r="O15" s="422"/>
      <c r="P15" s="422"/>
      <c r="Q15" s="422"/>
      <c r="R15" s="422"/>
      <c r="S15" s="421"/>
      <c r="T15" s="394">
        <f t="shared" si="0"/>
        <v>3</v>
      </c>
      <c r="U15" s="393">
        <f t="shared" si="1"/>
        <v>2</v>
      </c>
      <c r="V15" s="392">
        <f t="shared" si="2"/>
        <v>1</v>
      </c>
    </row>
    <row r="16" spans="1:22" ht="55.15" customHeight="1" x14ac:dyDescent="0.3">
      <c r="A16" s="734"/>
      <c r="B16" s="738"/>
      <c r="C16" s="2"/>
      <c r="D16" s="400" t="s">
        <v>350</v>
      </c>
      <c r="E16" s="424" t="s">
        <v>366</v>
      </c>
      <c r="F16" s="399" t="s">
        <v>334</v>
      </c>
      <c r="G16" s="398" t="s">
        <v>337</v>
      </c>
      <c r="H16" s="394"/>
      <c r="I16" s="393"/>
      <c r="J16" s="393"/>
      <c r="K16" s="393"/>
      <c r="L16" s="393"/>
      <c r="M16" s="392"/>
      <c r="N16" s="394">
        <v>3</v>
      </c>
      <c r="O16" s="393">
        <v>2</v>
      </c>
      <c r="P16" s="393">
        <v>1</v>
      </c>
      <c r="Q16" s="422"/>
      <c r="R16" s="422"/>
      <c r="S16" s="421"/>
      <c r="T16" s="394">
        <f t="shared" si="0"/>
        <v>3</v>
      </c>
      <c r="U16" s="393">
        <f t="shared" si="1"/>
        <v>2</v>
      </c>
      <c r="V16" s="392">
        <f t="shared" si="2"/>
        <v>1</v>
      </c>
    </row>
    <row r="17" spans="1:22" ht="55.15" customHeight="1" x14ac:dyDescent="0.3">
      <c r="A17" s="735"/>
      <c r="B17" s="738"/>
      <c r="C17" s="1"/>
      <c r="D17" s="400" t="s">
        <v>349</v>
      </c>
      <c r="E17" s="446" t="s">
        <v>366</v>
      </c>
      <c r="F17" s="399" t="s">
        <v>337</v>
      </c>
      <c r="G17" s="398" t="s">
        <v>337</v>
      </c>
      <c r="H17" s="423"/>
      <c r="I17" s="422"/>
      <c r="J17" s="422"/>
      <c r="K17" s="393">
        <v>3</v>
      </c>
      <c r="L17" s="393">
        <v>2</v>
      </c>
      <c r="M17" s="392">
        <v>1</v>
      </c>
      <c r="N17" s="423"/>
      <c r="O17" s="422"/>
      <c r="P17" s="422"/>
      <c r="Q17" s="422"/>
      <c r="R17" s="422"/>
      <c r="S17" s="421"/>
      <c r="T17" s="394">
        <f t="shared" si="0"/>
        <v>3</v>
      </c>
      <c r="U17" s="393">
        <f t="shared" si="1"/>
        <v>2</v>
      </c>
      <c r="V17" s="392">
        <f t="shared" si="2"/>
        <v>1</v>
      </c>
    </row>
    <row r="18" spans="1:22" ht="55.15" customHeight="1" thickBot="1" x14ac:dyDescent="0.2">
      <c r="A18" s="735"/>
      <c r="B18" s="739"/>
      <c r="C18" s="4"/>
      <c r="D18" s="390" t="s">
        <v>348</v>
      </c>
      <c r="E18" s="420" t="s">
        <v>366</v>
      </c>
      <c r="F18" s="389" t="s">
        <v>337</v>
      </c>
      <c r="G18" s="388" t="s">
        <v>334</v>
      </c>
      <c r="H18" s="386"/>
      <c r="I18" s="419"/>
      <c r="J18" s="419"/>
      <c r="K18" s="419"/>
      <c r="L18" s="419"/>
      <c r="M18" s="418"/>
      <c r="N18" s="386"/>
      <c r="O18" s="419"/>
      <c r="P18" s="419"/>
      <c r="Q18" s="419">
        <v>3</v>
      </c>
      <c r="R18" s="419">
        <v>2</v>
      </c>
      <c r="S18" s="418">
        <v>1</v>
      </c>
      <c r="T18" s="386">
        <f t="shared" si="0"/>
        <v>3</v>
      </c>
      <c r="U18" s="419">
        <f t="shared" si="1"/>
        <v>2</v>
      </c>
      <c r="V18" s="418">
        <f t="shared" si="2"/>
        <v>1</v>
      </c>
    </row>
    <row r="19" spans="1:22" ht="17.25" thickBot="1" x14ac:dyDescent="0.2">
      <c r="A19" s="736"/>
      <c r="B19" s="417" t="s">
        <v>333</v>
      </c>
      <c r="C19" s="417"/>
      <c r="D19" s="416"/>
      <c r="E19" s="415"/>
      <c r="F19" s="414"/>
      <c r="G19" s="413"/>
      <c r="H19" s="412">
        <f t="shared" ref="H19:V19" si="3">SUM(H5:H18)</f>
        <v>6</v>
      </c>
      <c r="I19" s="411">
        <f t="shared" si="3"/>
        <v>4</v>
      </c>
      <c r="J19" s="411">
        <f t="shared" si="3"/>
        <v>2</v>
      </c>
      <c r="K19" s="411">
        <f t="shared" si="3"/>
        <v>12</v>
      </c>
      <c r="L19" s="411">
        <f t="shared" si="3"/>
        <v>8</v>
      </c>
      <c r="M19" s="410">
        <f t="shared" si="3"/>
        <v>4</v>
      </c>
      <c r="N19" s="412">
        <f t="shared" si="3"/>
        <v>12</v>
      </c>
      <c r="O19" s="411">
        <f t="shared" si="3"/>
        <v>8</v>
      </c>
      <c r="P19" s="411">
        <f t="shared" si="3"/>
        <v>4</v>
      </c>
      <c r="Q19" s="411">
        <f t="shared" si="3"/>
        <v>12</v>
      </c>
      <c r="R19" s="411">
        <f t="shared" si="3"/>
        <v>8</v>
      </c>
      <c r="S19" s="410">
        <f t="shared" si="3"/>
        <v>4</v>
      </c>
      <c r="T19" s="412">
        <f t="shared" si="3"/>
        <v>42</v>
      </c>
      <c r="U19" s="411">
        <f t="shared" si="3"/>
        <v>28</v>
      </c>
      <c r="V19" s="410">
        <f t="shared" si="3"/>
        <v>14</v>
      </c>
    </row>
    <row r="20" spans="1:22" ht="55.15" customHeight="1" x14ac:dyDescent="0.15">
      <c r="A20" s="740" t="s">
        <v>347</v>
      </c>
      <c r="B20" s="737" t="s">
        <v>346</v>
      </c>
      <c r="C20" s="409"/>
      <c r="D20" s="408" t="s">
        <v>345</v>
      </c>
      <c r="E20" s="407" t="s">
        <v>342</v>
      </c>
      <c r="F20" s="407" t="s">
        <v>337</v>
      </c>
      <c r="G20" s="406" t="s">
        <v>334</v>
      </c>
      <c r="H20" s="405">
        <v>3</v>
      </c>
      <c r="I20" s="404">
        <v>2</v>
      </c>
      <c r="J20" s="404">
        <v>1</v>
      </c>
      <c r="K20" s="404"/>
      <c r="L20" s="404"/>
      <c r="M20" s="403"/>
      <c r="N20" s="405"/>
      <c r="O20" s="404"/>
      <c r="P20" s="404"/>
      <c r="Q20" s="404"/>
      <c r="R20" s="404"/>
      <c r="S20" s="403"/>
      <c r="T20" s="405">
        <f t="shared" ref="T20:V26" si="4">SUM(H20,K20,N20,Q20)</f>
        <v>3</v>
      </c>
      <c r="U20" s="404">
        <f t="shared" si="4"/>
        <v>2</v>
      </c>
      <c r="V20" s="403">
        <f t="shared" si="4"/>
        <v>1</v>
      </c>
    </row>
    <row r="21" spans="1:22" ht="55.15" customHeight="1" x14ac:dyDescent="0.15">
      <c r="A21" s="741"/>
      <c r="B21" s="738"/>
      <c r="C21" s="346"/>
      <c r="D21" s="400" t="s">
        <v>344</v>
      </c>
      <c r="E21" s="399" t="s">
        <v>335</v>
      </c>
      <c r="F21" s="399" t="s">
        <v>334</v>
      </c>
      <c r="G21" s="398" t="s">
        <v>334</v>
      </c>
      <c r="H21" s="397">
        <v>3</v>
      </c>
      <c r="I21" s="396">
        <v>2</v>
      </c>
      <c r="J21" s="396">
        <v>1</v>
      </c>
      <c r="K21" s="396"/>
      <c r="L21" s="396"/>
      <c r="M21" s="395"/>
      <c r="N21" s="397"/>
      <c r="O21" s="396"/>
      <c r="P21" s="396"/>
      <c r="Q21" s="396"/>
      <c r="R21" s="396"/>
      <c r="S21" s="395"/>
      <c r="T21" s="394">
        <f t="shared" si="4"/>
        <v>3</v>
      </c>
      <c r="U21" s="393">
        <f t="shared" si="4"/>
        <v>2</v>
      </c>
      <c r="V21" s="392">
        <f t="shared" si="4"/>
        <v>1</v>
      </c>
    </row>
    <row r="22" spans="1:22" ht="55.15" customHeight="1" x14ac:dyDescent="0.15">
      <c r="A22" s="741"/>
      <c r="B22" s="738"/>
      <c r="C22" s="346"/>
      <c r="D22" s="400" t="s">
        <v>343</v>
      </c>
      <c r="E22" s="399" t="s">
        <v>342</v>
      </c>
      <c r="F22" s="399" t="s">
        <v>334</v>
      </c>
      <c r="G22" s="398" t="s">
        <v>334</v>
      </c>
      <c r="H22" s="397"/>
      <c r="I22" s="396"/>
      <c r="J22" s="396"/>
      <c r="K22" s="396">
        <v>3</v>
      </c>
      <c r="L22" s="396">
        <v>2</v>
      </c>
      <c r="M22" s="395">
        <v>1</v>
      </c>
      <c r="N22" s="397"/>
      <c r="O22" s="396"/>
      <c r="P22" s="396"/>
      <c r="Q22" s="396"/>
      <c r="R22" s="396"/>
      <c r="S22" s="395"/>
      <c r="T22" s="394">
        <f t="shared" si="4"/>
        <v>3</v>
      </c>
      <c r="U22" s="393">
        <f t="shared" si="4"/>
        <v>2</v>
      </c>
      <c r="V22" s="392">
        <f t="shared" si="4"/>
        <v>1</v>
      </c>
    </row>
    <row r="23" spans="1:22" ht="55.15" customHeight="1" x14ac:dyDescent="0.15">
      <c r="A23" s="741"/>
      <c r="B23" s="738"/>
      <c r="C23" s="346"/>
      <c r="D23" s="400" t="s">
        <v>341</v>
      </c>
      <c r="E23" s="399" t="s">
        <v>335</v>
      </c>
      <c r="F23" s="399" t="s">
        <v>337</v>
      </c>
      <c r="G23" s="398" t="s">
        <v>337</v>
      </c>
      <c r="H23" s="397"/>
      <c r="I23" s="396"/>
      <c r="J23" s="396"/>
      <c r="K23" s="396">
        <v>3</v>
      </c>
      <c r="L23" s="396">
        <v>2</v>
      </c>
      <c r="M23" s="395">
        <v>1</v>
      </c>
      <c r="N23" s="397"/>
      <c r="O23" s="396"/>
      <c r="P23" s="396"/>
      <c r="Q23" s="396"/>
      <c r="R23" s="396"/>
      <c r="S23" s="395"/>
      <c r="T23" s="394">
        <f t="shared" si="4"/>
        <v>3</v>
      </c>
      <c r="U23" s="393">
        <f t="shared" si="4"/>
        <v>2</v>
      </c>
      <c r="V23" s="392">
        <f t="shared" si="4"/>
        <v>1</v>
      </c>
    </row>
    <row r="24" spans="1:22" ht="55.15" customHeight="1" x14ac:dyDescent="0.15">
      <c r="A24" s="741"/>
      <c r="B24" s="738"/>
      <c r="C24" s="346"/>
      <c r="D24" s="400" t="s">
        <v>340</v>
      </c>
      <c r="E24" s="399" t="s">
        <v>335</v>
      </c>
      <c r="F24" s="399" t="s">
        <v>334</v>
      </c>
      <c r="G24" s="398" t="s">
        <v>337</v>
      </c>
      <c r="H24" s="397"/>
      <c r="I24" s="396"/>
      <c r="J24" s="396"/>
      <c r="K24" s="396"/>
      <c r="L24" s="396"/>
      <c r="M24" s="395"/>
      <c r="N24" s="397">
        <v>3</v>
      </c>
      <c r="O24" s="396">
        <v>2</v>
      </c>
      <c r="P24" s="396">
        <v>1</v>
      </c>
      <c r="Q24" s="402"/>
      <c r="R24" s="402"/>
      <c r="S24" s="401"/>
      <c r="T24" s="394">
        <f t="shared" si="4"/>
        <v>3</v>
      </c>
      <c r="U24" s="393">
        <f t="shared" si="4"/>
        <v>2</v>
      </c>
      <c r="V24" s="392">
        <f t="shared" si="4"/>
        <v>1</v>
      </c>
    </row>
    <row r="25" spans="1:22" ht="55.15" customHeight="1" x14ac:dyDescent="0.15">
      <c r="A25" s="741"/>
      <c r="B25" s="738"/>
      <c r="C25" s="3"/>
      <c r="D25" s="400" t="s">
        <v>339</v>
      </c>
      <c r="E25" s="399" t="s">
        <v>335</v>
      </c>
      <c r="F25" s="399" t="s">
        <v>334</v>
      </c>
      <c r="G25" s="398" t="s">
        <v>334</v>
      </c>
      <c r="H25" s="397"/>
      <c r="I25" s="396"/>
      <c r="J25" s="396"/>
      <c r="K25" s="396"/>
      <c r="L25" s="396"/>
      <c r="M25" s="395"/>
      <c r="N25" s="397">
        <v>3</v>
      </c>
      <c r="O25" s="396">
        <v>2</v>
      </c>
      <c r="P25" s="396">
        <v>1</v>
      </c>
      <c r="Q25" s="396"/>
      <c r="R25" s="396"/>
      <c r="S25" s="395"/>
      <c r="T25" s="394">
        <f t="shared" si="4"/>
        <v>3</v>
      </c>
      <c r="U25" s="393">
        <f t="shared" si="4"/>
        <v>2</v>
      </c>
      <c r="V25" s="392">
        <f t="shared" si="4"/>
        <v>1</v>
      </c>
    </row>
    <row r="26" spans="1:22" ht="55.15" customHeight="1" x14ac:dyDescent="0.15">
      <c r="A26" s="741"/>
      <c r="B26" s="738"/>
      <c r="C26" s="3"/>
      <c r="D26" s="400" t="s">
        <v>338</v>
      </c>
      <c r="E26" s="399" t="s">
        <v>335</v>
      </c>
      <c r="F26" s="399" t="s">
        <v>334</v>
      </c>
      <c r="G26" s="398" t="s">
        <v>337</v>
      </c>
      <c r="H26" s="397"/>
      <c r="I26" s="396"/>
      <c r="J26" s="396"/>
      <c r="K26" s="396"/>
      <c r="L26" s="396"/>
      <c r="M26" s="395"/>
      <c r="N26" s="397"/>
      <c r="O26" s="396"/>
      <c r="P26" s="396"/>
      <c r="Q26" s="396">
        <v>3</v>
      </c>
      <c r="R26" s="396">
        <v>2</v>
      </c>
      <c r="S26" s="395">
        <v>1</v>
      </c>
      <c r="T26" s="394">
        <f t="shared" si="4"/>
        <v>3</v>
      </c>
      <c r="U26" s="393">
        <f t="shared" si="4"/>
        <v>2</v>
      </c>
      <c r="V26" s="392">
        <f t="shared" si="4"/>
        <v>1</v>
      </c>
    </row>
    <row r="27" spans="1:22" ht="55.15" customHeight="1" thickBot="1" x14ac:dyDescent="0.2">
      <c r="A27" s="741"/>
      <c r="B27" s="739"/>
      <c r="C27" s="391"/>
      <c r="D27" s="390" t="s">
        <v>336</v>
      </c>
      <c r="E27" s="389" t="s">
        <v>335</v>
      </c>
      <c r="F27" s="389" t="s">
        <v>334</v>
      </c>
      <c r="G27" s="388" t="s">
        <v>334</v>
      </c>
      <c r="H27" s="387"/>
      <c r="I27" s="385"/>
      <c r="J27" s="385"/>
      <c r="K27" s="385"/>
      <c r="L27" s="385"/>
      <c r="M27" s="384"/>
      <c r="N27" s="387"/>
      <c r="O27" s="385"/>
      <c r="P27" s="385"/>
      <c r="Q27" s="385">
        <v>3</v>
      </c>
      <c r="R27" s="385">
        <v>2</v>
      </c>
      <c r="S27" s="384">
        <v>1</v>
      </c>
      <c r="T27" s="386">
        <f>SUM(H27,K27,N27,Q27)</f>
        <v>3</v>
      </c>
      <c r="U27" s="385">
        <f>SUM(I27,L27,O27,R27)</f>
        <v>2</v>
      </c>
      <c r="V27" s="384">
        <f>SUM(J27,M27,S27)</f>
        <v>1</v>
      </c>
    </row>
    <row r="28" spans="1:22" ht="17.25" thickBot="1" x14ac:dyDescent="0.2">
      <c r="A28" s="742"/>
      <c r="B28" s="377" t="s">
        <v>333</v>
      </c>
      <c r="C28" s="383"/>
      <c r="D28" s="382"/>
      <c r="E28" s="381"/>
      <c r="F28" s="378"/>
      <c r="G28" s="380"/>
      <c r="H28" s="375"/>
      <c r="I28" s="374">
        <f>SUM(I20:I27)</f>
        <v>4</v>
      </c>
      <c r="J28" s="374">
        <f>SUM(J20:J27)</f>
        <v>2</v>
      </c>
      <c r="K28" s="374">
        <f>SUM(K20:K27)</f>
        <v>6</v>
      </c>
      <c r="L28" s="374">
        <f>SUM(L21:L27)</f>
        <v>4</v>
      </c>
      <c r="M28" s="373">
        <f>SUM(M21:M27)</f>
        <v>2</v>
      </c>
      <c r="N28" s="375">
        <f>SUM(N20:N27)</f>
        <v>6</v>
      </c>
      <c r="O28" s="374">
        <f>SUM(O20:O27)</f>
        <v>4</v>
      </c>
      <c r="P28" s="374">
        <f>SUM(P20:P27)</f>
        <v>2</v>
      </c>
      <c r="Q28" s="374">
        <f>SUM(Q20:Q27)</f>
        <v>6</v>
      </c>
      <c r="R28" s="374">
        <f>SUM(R20:R27)</f>
        <v>4</v>
      </c>
      <c r="S28" s="373">
        <f>SUM(S21:S27)</f>
        <v>2</v>
      </c>
      <c r="T28" s="375">
        <f>SUM(T20:T27)</f>
        <v>24</v>
      </c>
      <c r="U28" s="374">
        <f>SUM(U20:U27)</f>
        <v>16</v>
      </c>
      <c r="V28" s="373">
        <f>SUM(V20:V27)</f>
        <v>8</v>
      </c>
    </row>
    <row r="29" spans="1:22" ht="19.899999999999999" customHeight="1" thickBot="1" x14ac:dyDescent="0.2">
      <c r="A29" s="379"/>
      <c r="B29" s="377"/>
      <c r="C29" s="377"/>
      <c r="D29" s="378" t="s">
        <v>332</v>
      </c>
      <c r="E29" s="377"/>
      <c r="F29" s="377"/>
      <c r="G29" s="376"/>
      <c r="H29" s="375">
        <f t="shared" ref="H29:V29" si="5">H19+H28</f>
        <v>6</v>
      </c>
      <c r="I29" s="374">
        <f t="shared" si="5"/>
        <v>8</v>
      </c>
      <c r="J29" s="374">
        <f t="shared" si="5"/>
        <v>4</v>
      </c>
      <c r="K29" s="374">
        <f t="shared" si="5"/>
        <v>18</v>
      </c>
      <c r="L29" s="374">
        <f t="shared" si="5"/>
        <v>12</v>
      </c>
      <c r="M29" s="373">
        <f t="shared" si="5"/>
        <v>6</v>
      </c>
      <c r="N29" s="375">
        <f t="shared" si="5"/>
        <v>18</v>
      </c>
      <c r="O29" s="374">
        <f t="shared" si="5"/>
        <v>12</v>
      </c>
      <c r="P29" s="374">
        <f t="shared" si="5"/>
        <v>6</v>
      </c>
      <c r="Q29" s="374">
        <f t="shared" si="5"/>
        <v>18</v>
      </c>
      <c r="R29" s="374">
        <f t="shared" si="5"/>
        <v>12</v>
      </c>
      <c r="S29" s="373">
        <f t="shared" si="5"/>
        <v>6</v>
      </c>
      <c r="T29" s="375">
        <f t="shared" si="5"/>
        <v>66</v>
      </c>
      <c r="U29" s="374">
        <f t="shared" si="5"/>
        <v>44</v>
      </c>
      <c r="V29" s="373">
        <f t="shared" si="5"/>
        <v>22</v>
      </c>
    </row>
  </sheetData>
  <mergeCells count="20">
    <mergeCell ref="A5:A19"/>
    <mergeCell ref="B5:B18"/>
    <mergeCell ref="A20:A28"/>
    <mergeCell ref="B20:B27"/>
    <mergeCell ref="A1:G1"/>
    <mergeCell ref="Q3:S3"/>
    <mergeCell ref="Q1:V1"/>
    <mergeCell ref="A2:B4"/>
    <mergeCell ref="C2:C4"/>
    <mergeCell ref="D2:D4"/>
    <mergeCell ref="E2:E4"/>
    <mergeCell ref="F2:F4"/>
    <mergeCell ref="G2:G4"/>
    <mergeCell ref="H2:M2"/>
    <mergeCell ref="N2:S2"/>
    <mergeCell ref="T2:V3"/>
    <mergeCell ref="H1:P1"/>
    <mergeCell ref="H3:J3"/>
    <mergeCell ref="K3:M3"/>
    <mergeCell ref="N3:P3"/>
  </mergeCells>
  <phoneticPr fontId="6" type="noConversion"/>
  <pageMargins left="0.25" right="0.25" top="0.75" bottom="0.75" header="0.3" footer="0.3"/>
  <pageSetup paperSize="9" scale="57" orientation="portrait" r:id="rId1"/>
  <headerFooter>
    <oddHeader>&amp;C2019-2020 교육과정 구성표(전공심화2년제)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"/>
  <sheetViews>
    <sheetView zoomScaleNormal="100" workbookViewId="0">
      <selection activeCell="P130" sqref="P130"/>
    </sheetView>
  </sheetViews>
  <sheetFormatPr defaultRowHeight="13.5" x14ac:dyDescent="0.15"/>
  <sheetData>
    <row r="1" spans="1:13" ht="14.25" thickBot="1" x14ac:dyDescent="0.2">
      <c r="A1" s="716" t="s">
        <v>262</v>
      </c>
      <c r="B1" s="716"/>
      <c r="C1" s="716"/>
      <c r="D1" s="716"/>
      <c r="E1" s="716"/>
      <c r="F1" s="575" t="s">
        <v>261</v>
      </c>
      <c r="G1" s="575"/>
      <c r="H1" s="575"/>
      <c r="I1" s="575"/>
      <c r="J1" s="575"/>
      <c r="K1" s="575"/>
      <c r="L1" s="35" t="s">
        <v>331</v>
      </c>
    </row>
    <row r="2" spans="1:13" ht="20.100000000000001" customHeight="1" x14ac:dyDescent="0.15">
      <c r="A2" s="831" t="s">
        <v>178</v>
      </c>
      <c r="B2" s="834" t="s">
        <v>177</v>
      </c>
      <c r="C2" s="837" t="s">
        <v>176</v>
      </c>
      <c r="D2" s="837" t="s">
        <v>175</v>
      </c>
      <c r="E2" s="837" t="s">
        <v>260</v>
      </c>
      <c r="F2" s="840" t="s">
        <v>213</v>
      </c>
      <c r="G2" s="841"/>
      <c r="H2" s="842"/>
      <c r="I2" s="834" t="s">
        <v>330</v>
      </c>
      <c r="J2" s="834"/>
      <c r="K2" s="834"/>
      <c r="L2" s="843" t="s">
        <v>212</v>
      </c>
    </row>
    <row r="3" spans="1:13" ht="20.100000000000001" customHeight="1" x14ac:dyDescent="0.15">
      <c r="A3" s="832"/>
      <c r="B3" s="835"/>
      <c r="C3" s="838"/>
      <c r="D3" s="838"/>
      <c r="E3" s="838"/>
      <c r="F3" s="835" t="s">
        <v>210</v>
      </c>
      <c r="G3" s="835"/>
      <c r="H3" s="835"/>
      <c r="I3" s="835" t="s">
        <v>259</v>
      </c>
      <c r="J3" s="835"/>
      <c r="K3" s="835"/>
      <c r="L3" s="844"/>
    </row>
    <row r="4" spans="1:13" ht="20.100000000000001" customHeight="1" x14ac:dyDescent="0.15">
      <c r="A4" s="832"/>
      <c r="B4" s="835"/>
      <c r="C4" s="838"/>
      <c r="D4" s="838"/>
      <c r="E4" s="838"/>
      <c r="F4" s="835" t="s">
        <v>6</v>
      </c>
      <c r="G4" s="835" t="s">
        <v>172</v>
      </c>
      <c r="H4" s="835"/>
      <c r="I4" s="835" t="s">
        <v>6</v>
      </c>
      <c r="J4" s="835" t="s">
        <v>172</v>
      </c>
      <c r="K4" s="835"/>
      <c r="L4" s="844"/>
    </row>
    <row r="5" spans="1:13" ht="20.100000000000001" customHeight="1" thickBot="1" x14ac:dyDescent="0.2">
      <c r="A5" s="833"/>
      <c r="B5" s="836"/>
      <c r="C5" s="839"/>
      <c r="D5" s="839"/>
      <c r="E5" s="839"/>
      <c r="F5" s="836"/>
      <c r="G5" s="76" t="s">
        <v>7</v>
      </c>
      <c r="H5" s="76" t="s">
        <v>8</v>
      </c>
      <c r="I5" s="836"/>
      <c r="J5" s="76" t="s">
        <v>7</v>
      </c>
      <c r="K5" s="76" t="s">
        <v>8</v>
      </c>
      <c r="L5" s="845"/>
      <c r="M5" s="65"/>
    </row>
    <row r="6" spans="1:13" ht="35.1" customHeight="1" x14ac:dyDescent="0.15">
      <c r="A6" s="849">
        <v>1</v>
      </c>
      <c r="B6" s="849">
        <v>1</v>
      </c>
      <c r="C6" s="828" t="s">
        <v>200</v>
      </c>
      <c r="D6" s="828" t="s">
        <v>191</v>
      </c>
      <c r="E6" s="693"/>
      <c r="F6" s="692" t="s">
        <v>216</v>
      </c>
      <c r="G6" s="693"/>
      <c r="H6" s="693"/>
      <c r="I6" s="692"/>
      <c r="J6" s="693"/>
      <c r="K6" s="693"/>
      <c r="L6" s="827" t="s">
        <v>371</v>
      </c>
      <c r="M6" s="65"/>
    </row>
    <row r="7" spans="1:13" ht="15" customHeight="1" x14ac:dyDescent="0.15">
      <c r="A7" s="764"/>
      <c r="B7" s="764"/>
      <c r="C7" s="748"/>
      <c r="D7" s="748"/>
      <c r="E7" s="683"/>
      <c r="F7" s="75">
        <v>2</v>
      </c>
      <c r="G7" s="75">
        <v>1</v>
      </c>
      <c r="H7" s="75">
        <v>1</v>
      </c>
      <c r="I7" s="75"/>
      <c r="J7" s="75"/>
      <c r="K7" s="75"/>
      <c r="L7" s="638"/>
      <c r="M7" s="65"/>
    </row>
    <row r="8" spans="1:13" ht="35.1" customHeight="1" x14ac:dyDescent="0.15">
      <c r="A8" s="764"/>
      <c r="B8" s="764"/>
      <c r="C8" s="748"/>
      <c r="D8" s="748"/>
      <c r="E8" s="683"/>
      <c r="F8" s="821"/>
      <c r="G8" s="822"/>
      <c r="H8" s="822"/>
      <c r="I8" s="821"/>
      <c r="J8" s="822"/>
      <c r="K8" s="822"/>
      <c r="L8" s="769"/>
      <c r="M8" s="65"/>
    </row>
    <row r="9" spans="1:13" ht="15" customHeight="1" x14ac:dyDescent="0.15">
      <c r="A9" s="764"/>
      <c r="B9" s="764"/>
      <c r="C9" s="749"/>
      <c r="D9" s="749"/>
      <c r="E9" s="683"/>
      <c r="F9" s="353"/>
      <c r="G9" s="354"/>
      <c r="H9" s="354"/>
      <c r="I9" s="73"/>
      <c r="J9" s="68"/>
      <c r="K9" s="68"/>
      <c r="L9" s="769"/>
      <c r="M9" s="65"/>
    </row>
    <row r="10" spans="1:13" ht="20.100000000000001" customHeight="1" x14ac:dyDescent="0.15">
      <c r="A10" s="764"/>
      <c r="B10" s="764"/>
      <c r="C10" s="788" t="s">
        <v>253</v>
      </c>
      <c r="D10" s="788"/>
      <c r="E10" s="788"/>
      <c r="F10" s="347">
        <f>SUM(F7,F9)</f>
        <v>2</v>
      </c>
      <c r="G10" s="347">
        <f>SUM(G9,G7)</f>
        <v>1</v>
      </c>
      <c r="H10" s="347">
        <f>SUM(H9,H7)</f>
        <v>1</v>
      </c>
      <c r="I10" s="14"/>
      <c r="J10" s="14"/>
      <c r="K10" s="14"/>
      <c r="L10" s="69"/>
      <c r="M10" s="65"/>
    </row>
    <row r="11" spans="1:13" ht="35.1" customHeight="1" x14ac:dyDescent="0.15">
      <c r="A11" s="764"/>
      <c r="B11" s="764"/>
      <c r="C11" s="682" t="s">
        <v>169</v>
      </c>
      <c r="D11" s="683" t="s">
        <v>191</v>
      </c>
      <c r="E11" s="683"/>
      <c r="F11" s="682" t="s">
        <v>258</v>
      </c>
      <c r="G11" s="683"/>
      <c r="H11" s="683"/>
      <c r="I11" s="682"/>
      <c r="J11" s="683"/>
      <c r="K11" s="683"/>
      <c r="L11" s="769" t="s">
        <v>372</v>
      </c>
      <c r="M11" s="65"/>
    </row>
    <row r="12" spans="1:13" ht="15" customHeight="1" x14ac:dyDescent="0.15">
      <c r="A12" s="764"/>
      <c r="B12" s="764"/>
      <c r="C12" s="682"/>
      <c r="D12" s="683"/>
      <c r="E12" s="683"/>
      <c r="F12" s="343">
        <v>3</v>
      </c>
      <c r="G12" s="343">
        <v>2</v>
      </c>
      <c r="H12" s="343">
        <v>1</v>
      </c>
      <c r="I12" s="23"/>
      <c r="J12" s="23"/>
      <c r="K12" s="23"/>
      <c r="L12" s="820"/>
      <c r="M12" s="65"/>
    </row>
    <row r="13" spans="1:13" ht="35.1" customHeight="1" x14ac:dyDescent="0.15">
      <c r="A13" s="764"/>
      <c r="B13" s="764"/>
      <c r="C13" s="682"/>
      <c r="D13" s="683"/>
      <c r="E13" s="683"/>
      <c r="F13" s="821" t="s">
        <v>257</v>
      </c>
      <c r="G13" s="822"/>
      <c r="H13" s="822"/>
      <c r="I13" s="821"/>
      <c r="J13" s="822"/>
      <c r="K13" s="822"/>
      <c r="L13" s="769" t="s">
        <v>372</v>
      </c>
      <c r="M13" s="65"/>
    </row>
    <row r="14" spans="1:13" ht="15" customHeight="1" x14ac:dyDescent="0.15">
      <c r="A14" s="764"/>
      <c r="B14" s="764"/>
      <c r="C14" s="682"/>
      <c r="D14" s="683"/>
      <c r="E14" s="683"/>
      <c r="F14" s="354">
        <v>3</v>
      </c>
      <c r="G14" s="354">
        <v>2</v>
      </c>
      <c r="H14" s="354">
        <v>1</v>
      </c>
      <c r="I14" s="68"/>
      <c r="J14" s="68"/>
      <c r="K14" s="68"/>
      <c r="L14" s="820"/>
      <c r="M14" s="65"/>
    </row>
    <row r="15" spans="1:13" ht="35.1" customHeight="1" x14ac:dyDescent="0.15">
      <c r="A15" s="764"/>
      <c r="B15" s="764"/>
      <c r="C15" s="682"/>
      <c r="D15" s="683"/>
      <c r="E15" s="625"/>
      <c r="F15" s="806" t="s">
        <v>256</v>
      </c>
      <c r="G15" s="807"/>
      <c r="H15" s="807"/>
      <c r="I15" s="806"/>
      <c r="J15" s="807"/>
      <c r="K15" s="807"/>
      <c r="L15" s="769" t="s">
        <v>373</v>
      </c>
      <c r="M15" s="65"/>
    </row>
    <row r="16" spans="1:13" ht="15" customHeight="1" x14ac:dyDescent="0.15">
      <c r="A16" s="764"/>
      <c r="B16" s="764"/>
      <c r="C16" s="682"/>
      <c r="D16" s="683"/>
      <c r="E16" s="625"/>
      <c r="F16" s="354">
        <v>3</v>
      </c>
      <c r="G16" s="354">
        <v>2</v>
      </c>
      <c r="H16" s="354">
        <v>1</v>
      </c>
      <c r="I16" s="68"/>
      <c r="J16" s="68"/>
      <c r="K16" s="68"/>
      <c r="L16" s="820"/>
      <c r="M16" s="65"/>
    </row>
    <row r="17" spans="1:13" ht="35.1" customHeight="1" x14ac:dyDescent="0.15">
      <c r="A17" s="764"/>
      <c r="B17" s="764"/>
      <c r="C17" s="682"/>
      <c r="D17" s="683"/>
      <c r="E17" s="625"/>
      <c r="F17" s="772"/>
      <c r="G17" s="757"/>
      <c r="H17" s="758"/>
      <c r="I17" s="682" t="s">
        <v>367</v>
      </c>
      <c r="J17" s="683"/>
      <c r="K17" s="683"/>
      <c r="L17" s="820" t="s">
        <v>374</v>
      </c>
      <c r="M17" s="65"/>
    </row>
    <row r="18" spans="1:13" ht="15" customHeight="1" x14ac:dyDescent="0.15">
      <c r="A18" s="764"/>
      <c r="B18" s="764"/>
      <c r="C18" s="682"/>
      <c r="D18" s="683"/>
      <c r="E18" s="625"/>
      <c r="F18" s="354"/>
      <c r="G18" s="354"/>
      <c r="H18" s="354"/>
      <c r="I18" s="352">
        <v>3</v>
      </c>
      <c r="J18" s="352">
        <v>2</v>
      </c>
      <c r="K18" s="352">
        <v>1</v>
      </c>
      <c r="L18" s="820"/>
      <c r="M18" s="65"/>
    </row>
    <row r="19" spans="1:13" ht="35.1" customHeight="1" x14ac:dyDescent="0.15">
      <c r="A19" s="764"/>
      <c r="B19" s="764"/>
      <c r="C19" s="682"/>
      <c r="D19" s="683"/>
      <c r="E19" s="625"/>
      <c r="F19" s="772"/>
      <c r="G19" s="757"/>
      <c r="H19" s="758"/>
      <c r="I19" s="821" t="s">
        <v>368</v>
      </c>
      <c r="J19" s="822"/>
      <c r="K19" s="822"/>
      <c r="L19" s="820" t="s">
        <v>375</v>
      </c>
      <c r="M19" s="65"/>
    </row>
    <row r="20" spans="1:13" ht="15" customHeight="1" x14ac:dyDescent="0.15">
      <c r="A20" s="764"/>
      <c r="B20" s="764"/>
      <c r="C20" s="682"/>
      <c r="D20" s="683"/>
      <c r="E20" s="625"/>
      <c r="F20" s="354"/>
      <c r="G20" s="354"/>
      <c r="H20" s="354"/>
      <c r="I20" s="352">
        <v>3</v>
      </c>
      <c r="J20" s="352">
        <v>2</v>
      </c>
      <c r="K20" s="352">
        <v>1</v>
      </c>
      <c r="L20" s="820"/>
      <c r="M20" s="65"/>
    </row>
    <row r="21" spans="1:13" ht="20.100000000000001" customHeight="1" x14ac:dyDescent="0.15">
      <c r="A21" s="764"/>
      <c r="B21" s="764"/>
      <c r="C21" s="788" t="s">
        <v>188</v>
      </c>
      <c r="D21" s="788"/>
      <c r="E21" s="788"/>
      <c r="F21" s="347">
        <f>SUM(F12,F14,F16,F18,F20)</f>
        <v>9</v>
      </c>
      <c r="G21" s="347">
        <f>SUM(G12,G14,G16,G18,G20)</f>
        <v>6</v>
      </c>
      <c r="H21" s="347">
        <f>SUM(H16,H14,H12)</f>
        <v>3</v>
      </c>
      <c r="I21" s="14">
        <f>SUM(I20,I18,I16,I14,I12)</f>
        <v>6</v>
      </c>
      <c r="J21" s="347">
        <f t="shared" ref="J21:K21" si="0">SUM(J20,J18,J16,J14,J12)</f>
        <v>4</v>
      </c>
      <c r="K21" s="347">
        <f t="shared" si="0"/>
        <v>2</v>
      </c>
      <c r="L21" s="69"/>
      <c r="M21" s="65"/>
    </row>
    <row r="22" spans="1:13" ht="35.1" customHeight="1" x14ac:dyDescent="0.15">
      <c r="A22" s="764"/>
      <c r="B22" s="764"/>
      <c r="C22" s="625" t="s">
        <v>249</v>
      </c>
      <c r="D22" s="626" t="s">
        <v>186</v>
      </c>
      <c r="E22" s="626"/>
      <c r="F22" s="682" t="s">
        <v>255</v>
      </c>
      <c r="G22" s="683"/>
      <c r="H22" s="683"/>
      <c r="I22" s="769"/>
      <c r="J22" s="770"/>
      <c r="K22" s="771"/>
      <c r="L22" s="769" t="s">
        <v>394</v>
      </c>
      <c r="M22" s="65"/>
    </row>
    <row r="23" spans="1:13" ht="15" customHeight="1" x14ac:dyDescent="0.15">
      <c r="A23" s="764"/>
      <c r="B23" s="764"/>
      <c r="C23" s="625"/>
      <c r="D23" s="626"/>
      <c r="E23" s="626"/>
      <c r="F23" s="354">
        <v>2</v>
      </c>
      <c r="G23" s="354">
        <v>2</v>
      </c>
      <c r="H23" s="354">
        <v>0</v>
      </c>
      <c r="I23" s="68"/>
      <c r="J23" s="68"/>
      <c r="K23" s="68"/>
      <c r="L23" s="820"/>
      <c r="M23" s="65"/>
    </row>
    <row r="24" spans="1:13" ht="35.1" customHeight="1" x14ac:dyDescent="0.15">
      <c r="A24" s="764"/>
      <c r="B24" s="764"/>
      <c r="C24" s="625"/>
      <c r="D24" s="626"/>
      <c r="E24" s="626"/>
      <c r="F24" s="682" t="s">
        <v>254</v>
      </c>
      <c r="G24" s="683"/>
      <c r="H24" s="683"/>
      <c r="I24" s="682"/>
      <c r="J24" s="683"/>
      <c r="K24" s="683"/>
      <c r="L24" s="769" t="s">
        <v>394</v>
      </c>
      <c r="M24" s="65"/>
    </row>
    <row r="25" spans="1:13" ht="15" customHeight="1" x14ac:dyDescent="0.15">
      <c r="A25" s="764"/>
      <c r="B25" s="764"/>
      <c r="C25" s="625"/>
      <c r="D25" s="626"/>
      <c r="E25" s="626"/>
      <c r="F25" s="354">
        <v>2</v>
      </c>
      <c r="G25" s="354">
        <v>2</v>
      </c>
      <c r="H25" s="354">
        <v>0</v>
      </c>
      <c r="I25" s="68"/>
      <c r="J25" s="68"/>
      <c r="K25" s="68"/>
      <c r="L25" s="820"/>
      <c r="M25" s="65"/>
    </row>
    <row r="26" spans="1:13" ht="29.25" customHeight="1" x14ac:dyDescent="0.15">
      <c r="A26" s="764"/>
      <c r="B26" s="764"/>
      <c r="C26" s="341"/>
      <c r="D26" s="342"/>
      <c r="E26" s="342"/>
      <c r="F26" s="772"/>
      <c r="G26" s="757"/>
      <c r="H26" s="758"/>
      <c r="I26" s="769" t="s">
        <v>369</v>
      </c>
      <c r="J26" s="770"/>
      <c r="K26" s="771"/>
      <c r="L26" s="349" t="s">
        <v>392</v>
      </c>
      <c r="M26" s="65"/>
    </row>
    <row r="27" spans="1:13" ht="15" customHeight="1" x14ac:dyDescent="0.15">
      <c r="A27" s="764"/>
      <c r="B27" s="764"/>
      <c r="C27" s="341"/>
      <c r="D27" s="342"/>
      <c r="E27" s="342"/>
      <c r="F27" s="354"/>
      <c r="G27" s="354"/>
      <c r="H27" s="354"/>
      <c r="I27" s="352">
        <v>3</v>
      </c>
      <c r="J27" s="352">
        <v>2</v>
      </c>
      <c r="K27" s="352">
        <v>1</v>
      </c>
      <c r="L27" s="349"/>
      <c r="M27" s="65"/>
    </row>
    <row r="28" spans="1:13" ht="30.75" customHeight="1" x14ac:dyDescent="0.15">
      <c r="A28" s="764"/>
      <c r="B28" s="764"/>
      <c r="C28" s="341"/>
      <c r="D28" s="342"/>
      <c r="E28" s="342"/>
      <c r="F28" s="772"/>
      <c r="G28" s="757"/>
      <c r="H28" s="758"/>
      <c r="I28" s="682" t="s">
        <v>370</v>
      </c>
      <c r="J28" s="683"/>
      <c r="K28" s="683"/>
      <c r="L28" s="349" t="s">
        <v>393</v>
      </c>
      <c r="M28" s="65"/>
    </row>
    <row r="29" spans="1:13" ht="15" customHeight="1" x14ac:dyDescent="0.15">
      <c r="A29" s="764"/>
      <c r="B29" s="764"/>
      <c r="C29" s="341"/>
      <c r="D29" s="342"/>
      <c r="E29" s="342"/>
      <c r="F29" s="354"/>
      <c r="G29" s="354"/>
      <c r="H29" s="354"/>
      <c r="I29" s="352">
        <v>3</v>
      </c>
      <c r="J29" s="352">
        <v>2</v>
      </c>
      <c r="K29" s="352">
        <v>1</v>
      </c>
      <c r="L29" s="349"/>
      <c r="M29" s="65"/>
    </row>
    <row r="30" spans="1:13" ht="15" customHeight="1" x14ac:dyDescent="0.15">
      <c r="A30" s="764"/>
      <c r="B30" s="693"/>
      <c r="C30" s="788" t="s">
        <v>139</v>
      </c>
      <c r="D30" s="788"/>
      <c r="E30" s="788"/>
      <c r="F30" s="74">
        <f>SUM(F23,F25)</f>
        <v>4</v>
      </c>
      <c r="G30" s="74">
        <f>SUM(G23,G25)</f>
        <v>4</v>
      </c>
      <c r="H30" s="74">
        <f>SUM(H23,H25)</f>
        <v>0</v>
      </c>
      <c r="I30" s="74">
        <f>SUM(I29,I27,I25,I23)</f>
        <v>6</v>
      </c>
      <c r="J30" s="74">
        <f t="shared" ref="J30:K30" si="1">SUM(J29,J27,J25,J23)</f>
        <v>4</v>
      </c>
      <c r="K30" s="74">
        <f t="shared" si="1"/>
        <v>2</v>
      </c>
      <c r="L30" s="69"/>
      <c r="M30" s="65"/>
    </row>
    <row r="31" spans="1:13" ht="15" customHeight="1" thickBot="1" x14ac:dyDescent="0.2">
      <c r="A31" s="764"/>
      <c r="B31" s="804" t="s">
        <v>138</v>
      </c>
      <c r="C31" s="804"/>
      <c r="D31" s="804"/>
      <c r="E31" s="804"/>
      <c r="F31" s="348">
        <f>SUM(F10,F21,F30)</f>
        <v>15</v>
      </c>
      <c r="G31" s="348">
        <f>SUM(G30,G21,G10)</f>
        <v>11</v>
      </c>
      <c r="H31" s="348">
        <f>SUM(H30,H21,H10)</f>
        <v>4</v>
      </c>
      <c r="I31" s="71">
        <f>SUM(I30,I21)</f>
        <v>12</v>
      </c>
      <c r="J31" s="348">
        <f t="shared" ref="J31:K31" si="2">SUM(J30,J21)</f>
        <v>8</v>
      </c>
      <c r="K31" s="348">
        <f t="shared" si="2"/>
        <v>4</v>
      </c>
      <c r="L31" s="70"/>
      <c r="M31" s="65"/>
    </row>
    <row r="32" spans="1:13" ht="35.1" customHeight="1" x14ac:dyDescent="0.15">
      <c r="A32" s="764"/>
      <c r="B32" s="829">
        <v>2</v>
      </c>
      <c r="C32" s="749" t="s">
        <v>243</v>
      </c>
      <c r="D32" s="749" t="s">
        <v>201</v>
      </c>
      <c r="E32" s="693"/>
      <c r="F32" s="825"/>
      <c r="G32" s="826"/>
      <c r="H32" s="826"/>
      <c r="I32" s="825"/>
      <c r="J32" s="826"/>
      <c r="K32" s="826"/>
      <c r="L32" s="819"/>
      <c r="M32" s="65"/>
    </row>
    <row r="33" spans="1:13" ht="15" customHeight="1" x14ac:dyDescent="0.15">
      <c r="A33" s="764"/>
      <c r="B33" s="830"/>
      <c r="C33" s="625"/>
      <c r="D33" s="625"/>
      <c r="E33" s="683"/>
      <c r="F33" s="353"/>
      <c r="G33" s="354"/>
      <c r="H33" s="354"/>
      <c r="I33" s="73"/>
      <c r="J33" s="68"/>
      <c r="K33" s="68"/>
      <c r="L33" s="820"/>
      <c r="M33" s="65"/>
    </row>
    <row r="34" spans="1:13" ht="35.1" customHeight="1" x14ac:dyDescent="0.15">
      <c r="A34" s="764"/>
      <c r="B34" s="830"/>
      <c r="C34" s="625"/>
      <c r="D34" s="625"/>
      <c r="E34" s="23"/>
      <c r="F34" s="756"/>
      <c r="G34" s="767"/>
      <c r="H34" s="768"/>
      <c r="I34" s="756"/>
      <c r="J34" s="767"/>
      <c r="K34" s="768"/>
      <c r="L34" s="820"/>
      <c r="M34" s="65"/>
    </row>
    <row r="35" spans="1:13" ht="15" customHeight="1" x14ac:dyDescent="0.15">
      <c r="A35" s="764"/>
      <c r="B35" s="830"/>
      <c r="C35" s="625"/>
      <c r="D35" s="625"/>
      <c r="E35" s="23"/>
      <c r="F35" s="353"/>
      <c r="G35" s="354"/>
      <c r="H35" s="354"/>
      <c r="I35" s="73"/>
      <c r="J35" s="68"/>
      <c r="K35" s="68"/>
      <c r="L35" s="820"/>
      <c r="M35" s="65"/>
    </row>
    <row r="36" spans="1:13" ht="15" customHeight="1" x14ac:dyDescent="0.15">
      <c r="A36" s="764"/>
      <c r="B36" s="830"/>
      <c r="C36" s="788" t="s">
        <v>253</v>
      </c>
      <c r="D36" s="788"/>
      <c r="E36" s="788"/>
      <c r="F36" s="347"/>
      <c r="G36" s="347"/>
      <c r="H36" s="347"/>
      <c r="I36" s="14"/>
      <c r="J36" s="14"/>
      <c r="K36" s="14"/>
      <c r="L36" s="69"/>
      <c r="M36" s="65"/>
    </row>
    <row r="37" spans="1:13" ht="35.1" customHeight="1" x14ac:dyDescent="0.15">
      <c r="A37" s="764"/>
      <c r="B37" s="830"/>
      <c r="C37" s="682" t="s">
        <v>192</v>
      </c>
      <c r="D37" s="683" t="s">
        <v>195</v>
      </c>
      <c r="E37" s="626"/>
      <c r="F37" s="821" t="s">
        <v>252</v>
      </c>
      <c r="G37" s="822"/>
      <c r="H37" s="822"/>
      <c r="I37" s="821"/>
      <c r="J37" s="822"/>
      <c r="K37" s="822"/>
      <c r="L37" s="769" t="s">
        <v>394</v>
      </c>
      <c r="M37" s="65"/>
    </row>
    <row r="38" spans="1:13" ht="15" customHeight="1" x14ac:dyDescent="0.15">
      <c r="A38" s="764"/>
      <c r="B38" s="830"/>
      <c r="C38" s="682"/>
      <c r="D38" s="683"/>
      <c r="E38" s="626"/>
      <c r="F38" s="354">
        <v>3</v>
      </c>
      <c r="G38" s="354">
        <v>2</v>
      </c>
      <c r="H38" s="354">
        <v>1</v>
      </c>
      <c r="I38" s="68"/>
      <c r="J38" s="68"/>
      <c r="K38" s="68"/>
      <c r="L38" s="820"/>
      <c r="M38" s="65"/>
    </row>
    <row r="39" spans="1:13" ht="35.1" customHeight="1" x14ac:dyDescent="0.15">
      <c r="A39" s="764"/>
      <c r="B39" s="830"/>
      <c r="C39" s="682"/>
      <c r="D39" s="683"/>
      <c r="E39" s="626"/>
      <c r="F39" s="806" t="s">
        <v>251</v>
      </c>
      <c r="G39" s="807"/>
      <c r="H39" s="807"/>
      <c r="I39" s="806"/>
      <c r="J39" s="807"/>
      <c r="K39" s="807"/>
      <c r="L39" s="769" t="s">
        <v>394</v>
      </c>
      <c r="M39" s="65"/>
    </row>
    <row r="40" spans="1:13" ht="15" customHeight="1" x14ac:dyDescent="0.15">
      <c r="A40" s="764"/>
      <c r="B40" s="830"/>
      <c r="C40" s="682"/>
      <c r="D40" s="683"/>
      <c r="E40" s="626"/>
      <c r="F40" s="354">
        <v>3</v>
      </c>
      <c r="G40" s="354">
        <v>2</v>
      </c>
      <c r="H40" s="354">
        <v>1</v>
      </c>
      <c r="I40" s="68"/>
      <c r="J40" s="68"/>
      <c r="K40" s="68"/>
      <c r="L40" s="820"/>
      <c r="M40" s="65"/>
    </row>
    <row r="41" spans="1:13" ht="35.1" customHeight="1" x14ac:dyDescent="0.15">
      <c r="A41" s="764"/>
      <c r="B41" s="830"/>
      <c r="C41" s="682"/>
      <c r="D41" s="683"/>
      <c r="E41" s="626"/>
      <c r="F41" s="682" t="s">
        <v>250</v>
      </c>
      <c r="G41" s="683"/>
      <c r="H41" s="683"/>
      <c r="I41" s="682"/>
      <c r="J41" s="683"/>
      <c r="K41" s="683"/>
      <c r="L41" s="769" t="s">
        <v>394</v>
      </c>
      <c r="M41" s="65"/>
    </row>
    <row r="42" spans="1:13" ht="15" customHeight="1" x14ac:dyDescent="0.15">
      <c r="A42" s="764"/>
      <c r="B42" s="830"/>
      <c r="C42" s="682"/>
      <c r="D42" s="683"/>
      <c r="E42" s="626"/>
      <c r="F42" s="354">
        <v>3</v>
      </c>
      <c r="G42" s="354">
        <v>2</v>
      </c>
      <c r="H42" s="354">
        <v>1</v>
      </c>
      <c r="I42" s="68"/>
      <c r="J42" s="68"/>
      <c r="K42" s="68"/>
      <c r="L42" s="820"/>
      <c r="M42" s="65"/>
    </row>
    <row r="43" spans="1:13" ht="35.1" customHeight="1" x14ac:dyDescent="0.15">
      <c r="A43" s="764"/>
      <c r="B43" s="830"/>
      <c r="C43" s="682"/>
      <c r="D43" s="683"/>
      <c r="E43" s="17"/>
      <c r="F43" s="772"/>
      <c r="G43" s="757"/>
      <c r="H43" s="758"/>
      <c r="I43" s="756" t="s">
        <v>389</v>
      </c>
      <c r="J43" s="757"/>
      <c r="K43" s="758"/>
      <c r="L43" s="759" t="s">
        <v>391</v>
      </c>
      <c r="M43" s="65"/>
    </row>
    <row r="44" spans="1:13" ht="15" customHeight="1" x14ac:dyDescent="0.15">
      <c r="A44" s="764"/>
      <c r="B44" s="830"/>
      <c r="C44" s="682"/>
      <c r="D44" s="683"/>
      <c r="E44" s="342"/>
      <c r="F44" s="356"/>
      <c r="G44" s="357"/>
      <c r="H44" s="358"/>
      <c r="I44" s="352">
        <v>3</v>
      </c>
      <c r="J44" s="352">
        <v>2</v>
      </c>
      <c r="K44" s="352">
        <v>1</v>
      </c>
      <c r="L44" s="760"/>
      <c r="M44" s="65"/>
    </row>
    <row r="45" spans="1:13" ht="35.1" customHeight="1" x14ac:dyDescent="0.15">
      <c r="A45" s="764"/>
      <c r="B45" s="830"/>
      <c r="C45" s="682"/>
      <c r="D45" s="683"/>
      <c r="E45" s="342"/>
      <c r="F45" s="356"/>
      <c r="G45" s="357"/>
      <c r="H45" s="358"/>
      <c r="I45" s="773" t="s">
        <v>388</v>
      </c>
      <c r="J45" s="774"/>
      <c r="K45" s="775"/>
      <c r="L45" s="759" t="s">
        <v>391</v>
      </c>
      <c r="M45" s="65"/>
    </row>
    <row r="46" spans="1:13" ht="15.75" customHeight="1" x14ac:dyDescent="0.15">
      <c r="A46" s="764"/>
      <c r="B46" s="830"/>
      <c r="C46" s="682"/>
      <c r="D46" s="683"/>
      <c r="E46" s="342"/>
      <c r="F46" s="356"/>
      <c r="G46" s="357"/>
      <c r="H46" s="358"/>
      <c r="I46" s="352">
        <v>3</v>
      </c>
      <c r="J46" s="352">
        <v>2</v>
      </c>
      <c r="K46" s="352">
        <v>1</v>
      </c>
      <c r="L46" s="760"/>
      <c r="M46" s="65"/>
    </row>
    <row r="47" spans="1:13" ht="35.1" customHeight="1" x14ac:dyDescent="0.15">
      <c r="A47" s="764"/>
      <c r="B47" s="830"/>
      <c r="C47" s="682"/>
      <c r="D47" s="683"/>
      <c r="E47" s="342"/>
      <c r="F47" s="356"/>
      <c r="G47" s="357"/>
      <c r="H47" s="358"/>
      <c r="I47" s="756" t="s">
        <v>377</v>
      </c>
      <c r="J47" s="757"/>
      <c r="K47" s="758"/>
      <c r="L47" s="765"/>
      <c r="M47" s="65"/>
    </row>
    <row r="48" spans="1:13" ht="15" customHeight="1" x14ac:dyDescent="0.15">
      <c r="A48" s="764"/>
      <c r="B48" s="830"/>
      <c r="C48" s="682"/>
      <c r="D48" s="683"/>
      <c r="E48" s="342"/>
      <c r="F48" s="356"/>
      <c r="G48" s="357"/>
      <c r="H48" s="358"/>
      <c r="I48" s="352">
        <v>3</v>
      </c>
      <c r="J48" s="352">
        <v>2</v>
      </c>
      <c r="K48" s="352">
        <v>1</v>
      </c>
      <c r="L48" s="766"/>
      <c r="M48" s="65"/>
    </row>
    <row r="49" spans="1:13" ht="35.1" customHeight="1" x14ac:dyDescent="0.15">
      <c r="A49" s="764"/>
      <c r="B49" s="830"/>
      <c r="C49" s="682"/>
      <c r="D49" s="683"/>
      <c r="E49" s="342"/>
      <c r="F49" s="356"/>
      <c r="G49" s="357"/>
      <c r="H49" s="358"/>
      <c r="I49" s="756" t="s">
        <v>376</v>
      </c>
      <c r="J49" s="757"/>
      <c r="K49" s="758"/>
      <c r="L49" s="765"/>
      <c r="M49" s="65"/>
    </row>
    <row r="50" spans="1:13" ht="15" customHeight="1" x14ac:dyDescent="0.15">
      <c r="A50" s="764"/>
      <c r="B50" s="830"/>
      <c r="C50" s="682"/>
      <c r="D50" s="683"/>
      <c r="E50" s="17"/>
      <c r="F50" s="354"/>
      <c r="G50" s="354"/>
      <c r="H50" s="354"/>
      <c r="I50" s="352">
        <v>3</v>
      </c>
      <c r="J50" s="352">
        <v>2</v>
      </c>
      <c r="K50" s="352">
        <v>1</v>
      </c>
      <c r="L50" s="766"/>
      <c r="M50" s="65"/>
    </row>
    <row r="51" spans="1:13" ht="15" customHeight="1" x14ac:dyDescent="0.15">
      <c r="A51" s="764"/>
      <c r="B51" s="830"/>
      <c r="C51" s="788" t="s">
        <v>237</v>
      </c>
      <c r="D51" s="788"/>
      <c r="E51" s="788"/>
      <c r="F51" s="347">
        <f>SUM(F50,F42,F40,F38)</f>
        <v>9</v>
      </c>
      <c r="G51" s="347">
        <f>SUM(G42,G50,G40,G38)</f>
        <v>6</v>
      </c>
      <c r="H51" s="347">
        <f>SUM(H50,H42,H40,H38)</f>
        <v>3</v>
      </c>
      <c r="I51" s="14">
        <f>SUM(I50,I48,I46,I44,I42,I40,I38)</f>
        <v>12</v>
      </c>
      <c r="J51" s="347">
        <f t="shared" ref="J51:K51" si="3">SUM(J50,J48,J46,J44,J42,J40,J38)</f>
        <v>8</v>
      </c>
      <c r="K51" s="347">
        <f t="shared" si="3"/>
        <v>4</v>
      </c>
      <c r="L51" s="66"/>
      <c r="M51" s="65"/>
    </row>
    <row r="52" spans="1:13" ht="35.1" customHeight="1" x14ac:dyDescent="0.15">
      <c r="A52" s="764"/>
      <c r="B52" s="830"/>
      <c r="C52" s="625" t="s">
        <v>249</v>
      </c>
      <c r="D52" s="683" t="s">
        <v>195</v>
      </c>
      <c r="E52" s="626"/>
      <c r="F52" s="682" t="s">
        <v>248</v>
      </c>
      <c r="G52" s="682"/>
      <c r="H52" s="682"/>
      <c r="I52" s="682"/>
      <c r="J52" s="682"/>
      <c r="K52" s="682"/>
      <c r="L52" s="769" t="s">
        <v>394</v>
      </c>
      <c r="M52" s="65"/>
    </row>
    <row r="53" spans="1:13" ht="15" customHeight="1" x14ac:dyDescent="0.15">
      <c r="A53" s="764"/>
      <c r="B53" s="830"/>
      <c r="C53" s="625"/>
      <c r="D53" s="683"/>
      <c r="E53" s="626"/>
      <c r="F53" s="354">
        <v>2</v>
      </c>
      <c r="G53" s="354">
        <v>2</v>
      </c>
      <c r="H53" s="354">
        <v>0</v>
      </c>
      <c r="I53" s="68"/>
      <c r="J53" s="68"/>
      <c r="K53" s="68"/>
      <c r="L53" s="820"/>
      <c r="M53" s="65"/>
    </row>
    <row r="54" spans="1:13" ht="35.1" customHeight="1" x14ac:dyDescent="0.15">
      <c r="A54" s="764"/>
      <c r="B54" s="830"/>
      <c r="C54" s="625"/>
      <c r="D54" s="683"/>
      <c r="E54" s="626"/>
      <c r="F54" s="821" t="s">
        <v>247</v>
      </c>
      <c r="G54" s="821"/>
      <c r="H54" s="821"/>
      <c r="I54" s="821"/>
      <c r="J54" s="821"/>
      <c r="K54" s="821"/>
      <c r="L54" s="769" t="s">
        <v>394</v>
      </c>
      <c r="M54" s="65"/>
    </row>
    <row r="55" spans="1:13" ht="15" customHeight="1" x14ac:dyDescent="0.15">
      <c r="A55" s="764"/>
      <c r="B55" s="830"/>
      <c r="C55" s="625"/>
      <c r="D55" s="683"/>
      <c r="E55" s="626"/>
      <c r="F55" s="355">
        <v>2</v>
      </c>
      <c r="G55" s="355">
        <v>2</v>
      </c>
      <c r="H55" s="355">
        <v>0</v>
      </c>
      <c r="I55" s="22"/>
      <c r="J55" s="22"/>
      <c r="K55" s="22"/>
      <c r="L55" s="820"/>
      <c r="M55" s="65"/>
    </row>
    <row r="56" spans="1:13" ht="35.1" customHeight="1" x14ac:dyDescent="0.15">
      <c r="A56" s="764"/>
      <c r="B56" s="830"/>
      <c r="C56" s="625"/>
      <c r="D56" s="683"/>
      <c r="E56" s="626"/>
      <c r="F56" s="682" t="s">
        <v>246</v>
      </c>
      <c r="G56" s="682"/>
      <c r="H56" s="682"/>
      <c r="I56" s="682"/>
      <c r="J56" s="682"/>
      <c r="K56" s="682"/>
      <c r="L56" s="769" t="s">
        <v>394</v>
      </c>
      <c r="M56" s="65"/>
    </row>
    <row r="57" spans="1:13" ht="15" customHeight="1" x14ac:dyDescent="0.15">
      <c r="A57" s="764"/>
      <c r="B57" s="830"/>
      <c r="C57" s="625"/>
      <c r="D57" s="683"/>
      <c r="E57" s="626"/>
      <c r="F57" s="354">
        <v>2</v>
      </c>
      <c r="G57" s="354">
        <v>2</v>
      </c>
      <c r="H57" s="354">
        <v>0</v>
      </c>
      <c r="I57" s="68"/>
      <c r="J57" s="68"/>
      <c r="K57" s="68"/>
      <c r="L57" s="820"/>
      <c r="M57" s="65"/>
    </row>
    <row r="58" spans="1:13" ht="30" customHeight="1" x14ac:dyDescent="0.15">
      <c r="A58" s="764"/>
      <c r="B58" s="830"/>
      <c r="C58" s="341"/>
      <c r="D58" s="343"/>
      <c r="E58" s="342"/>
      <c r="F58" s="354"/>
      <c r="G58" s="354"/>
      <c r="H58" s="354"/>
      <c r="I58" s="756" t="s">
        <v>378</v>
      </c>
      <c r="J58" s="757"/>
      <c r="K58" s="758"/>
      <c r="L58" s="759" t="s">
        <v>391</v>
      </c>
      <c r="M58" s="65"/>
    </row>
    <row r="59" spans="1:13" ht="15" customHeight="1" x14ac:dyDescent="0.15">
      <c r="A59" s="764"/>
      <c r="B59" s="830"/>
      <c r="C59" s="341"/>
      <c r="D59" s="343"/>
      <c r="E59" s="342"/>
      <c r="F59" s="354"/>
      <c r="G59" s="354"/>
      <c r="H59" s="354"/>
      <c r="I59" s="352">
        <v>3</v>
      </c>
      <c r="J59" s="352">
        <v>2</v>
      </c>
      <c r="K59" s="352">
        <v>1</v>
      </c>
      <c r="L59" s="760"/>
      <c r="M59" s="65"/>
    </row>
    <row r="60" spans="1:13" ht="36" customHeight="1" x14ac:dyDescent="0.15">
      <c r="A60" s="764"/>
      <c r="B60" s="830"/>
      <c r="C60" s="341"/>
      <c r="D60" s="343"/>
      <c r="E60" s="342"/>
      <c r="F60" s="354"/>
      <c r="G60" s="354"/>
      <c r="H60" s="354"/>
      <c r="I60" s="756" t="s">
        <v>379</v>
      </c>
      <c r="J60" s="757"/>
      <c r="K60" s="758"/>
      <c r="L60" s="759" t="s">
        <v>375</v>
      </c>
      <c r="M60" s="65"/>
    </row>
    <row r="61" spans="1:13" ht="15" customHeight="1" x14ac:dyDescent="0.15">
      <c r="A61" s="764"/>
      <c r="B61" s="830"/>
      <c r="C61" s="341"/>
      <c r="D61" s="343"/>
      <c r="E61" s="342"/>
      <c r="F61" s="354"/>
      <c r="G61" s="354"/>
      <c r="H61" s="354"/>
      <c r="I61" s="352">
        <v>3</v>
      </c>
      <c r="J61" s="352">
        <v>2</v>
      </c>
      <c r="K61" s="352">
        <v>1</v>
      </c>
      <c r="L61" s="760"/>
      <c r="M61" s="65"/>
    </row>
    <row r="62" spans="1:13" ht="15" customHeight="1" x14ac:dyDescent="0.15">
      <c r="A62" s="764"/>
      <c r="B62" s="813"/>
      <c r="C62" s="788" t="s">
        <v>245</v>
      </c>
      <c r="D62" s="788"/>
      <c r="E62" s="788"/>
      <c r="F62" s="347">
        <f>SUM(F57,F55,F53)</f>
        <v>6</v>
      </c>
      <c r="G62" s="347">
        <f>SUM(G53,G55,G57)</f>
        <v>6</v>
      </c>
      <c r="H62" s="347">
        <f>SUM(H53,H55,H57)</f>
        <v>0</v>
      </c>
      <c r="I62" s="14">
        <f>SUM(I61,I59,I57,I55,I53)</f>
        <v>6</v>
      </c>
      <c r="J62" s="347">
        <f t="shared" ref="J62:K62" si="4">SUM(J61,J59,J57,J55,J53)</f>
        <v>4</v>
      </c>
      <c r="K62" s="347">
        <f t="shared" si="4"/>
        <v>2</v>
      </c>
      <c r="L62" s="66"/>
      <c r="M62" s="65"/>
    </row>
    <row r="63" spans="1:13" ht="15" customHeight="1" thickBot="1" x14ac:dyDescent="0.2">
      <c r="A63" s="850"/>
      <c r="B63" s="804" t="s">
        <v>244</v>
      </c>
      <c r="C63" s="804"/>
      <c r="D63" s="804"/>
      <c r="E63" s="804"/>
      <c r="F63" s="348">
        <f>SUM(F62,F51,F36)</f>
        <v>15</v>
      </c>
      <c r="G63" s="348">
        <f>SUM(G36,G51,G62)</f>
        <v>12</v>
      </c>
      <c r="H63" s="348">
        <f>SUM(H36,H51,H62)</f>
        <v>3</v>
      </c>
      <c r="I63" s="71">
        <f>SUM(I62,I51)</f>
        <v>18</v>
      </c>
      <c r="J63" s="348">
        <f t="shared" ref="J63:K63" si="5">SUM(J62,J51)</f>
        <v>12</v>
      </c>
      <c r="K63" s="348">
        <f t="shared" si="5"/>
        <v>6</v>
      </c>
      <c r="L63" s="70"/>
      <c r="M63" s="65"/>
    </row>
    <row r="64" spans="1:13" ht="35.1" customHeight="1" x14ac:dyDescent="0.15">
      <c r="A64" s="846">
        <v>2</v>
      </c>
      <c r="B64" s="848">
        <v>1</v>
      </c>
      <c r="C64" s="823" t="s">
        <v>243</v>
      </c>
      <c r="D64" s="823" t="s">
        <v>191</v>
      </c>
      <c r="E64" s="693"/>
      <c r="F64" s="825"/>
      <c r="G64" s="826"/>
      <c r="H64" s="826"/>
      <c r="I64" s="825"/>
      <c r="J64" s="826"/>
      <c r="K64" s="826"/>
      <c r="L64" s="819"/>
      <c r="M64" s="65"/>
    </row>
    <row r="65" spans="1:13" ht="15" customHeight="1" x14ac:dyDescent="0.15">
      <c r="A65" s="683"/>
      <c r="B65" s="751"/>
      <c r="C65" s="824"/>
      <c r="D65" s="824"/>
      <c r="E65" s="683"/>
      <c r="F65" s="353"/>
      <c r="G65" s="354"/>
      <c r="H65" s="354"/>
      <c r="I65" s="73"/>
      <c r="J65" s="68"/>
      <c r="K65" s="68"/>
      <c r="L65" s="769"/>
      <c r="M65" s="65"/>
    </row>
    <row r="66" spans="1:13" ht="35.1" customHeight="1" x14ac:dyDescent="0.15">
      <c r="A66" s="683"/>
      <c r="B66" s="751"/>
      <c r="C66" s="824"/>
      <c r="D66" s="824"/>
      <c r="E66" s="683"/>
      <c r="F66" s="682"/>
      <c r="G66" s="683"/>
      <c r="H66" s="683"/>
      <c r="I66" s="682"/>
      <c r="J66" s="683"/>
      <c r="K66" s="683"/>
      <c r="L66" s="746"/>
      <c r="M66" s="65"/>
    </row>
    <row r="67" spans="1:13" ht="15" customHeight="1" x14ac:dyDescent="0.15">
      <c r="A67" s="683"/>
      <c r="B67" s="751"/>
      <c r="C67" s="824"/>
      <c r="D67" s="824"/>
      <c r="E67" s="683"/>
      <c r="F67" s="354"/>
      <c r="G67" s="354"/>
      <c r="H67" s="354"/>
      <c r="I67" s="68"/>
      <c r="J67" s="68"/>
      <c r="K67" s="68"/>
      <c r="L67" s="638"/>
      <c r="M67" s="65"/>
    </row>
    <row r="68" spans="1:13" ht="15" customHeight="1" x14ac:dyDescent="0.15">
      <c r="A68" s="683"/>
      <c r="B68" s="751"/>
      <c r="C68" s="788" t="s">
        <v>242</v>
      </c>
      <c r="D68" s="788"/>
      <c r="E68" s="788"/>
      <c r="F68" s="347"/>
      <c r="G68" s="347"/>
      <c r="H68" s="347"/>
      <c r="I68" s="14"/>
      <c r="J68" s="14"/>
      <c r="K68" s="14"/>
      <c r="L68" s="69"/>
      <c r="M68" s="65"/>
    </row>
    <row r="69" spans="1:13" ht="35.1" customHeight="1" x14ac:dyDescent="0.15">
      <c r="A69" s="683"/>
      <c r="B69" s="751"/>
      <c r="C69" s="747" t="s">
        <v>169</v>
      </c>
      <c r="D69" s="763" t="s">
        <v>195</v>
      </c>
      <c r="E69" s="683"/>
      <c r="F69" s="821" t="s">
        <v>241</v>
      </c>
      <c r="G69" s="822"/>
      <c r="H69" s="822"/>
      <c r="I69" s="821"/>
      <c r="J69" s="822"/>
      <c r="K69" s="822"/>
      <c r="L69" s="769" t="s">
        <v>394</v>
      </c>
      <c r="M69" s="65"/>
    </row>
    <row r="70" spans="1:13" ht="15" customHeight="1" x14ac:dyDescent="0.15">
      <c r="A70" s="683"/>
      <c r="B70" s="751"/>
      <c r="C70" s="748"/>
      <c r="D70" s="764"/>
      <c r="E70" s="683"/>
      <c r="F70" s="354">
        <v>3</v>
      </c>
      <c r="G70" s="354">
        <v>2</v>
      </c>
      <c r="H70" s="354">
        <v>1</v>
      </c>
      <c r="I70" s="68"/>
      <c r="J70" s="68"/>
      <c r="K70" s="68"/>
      <c r="L70" s="820"/>
      <c r="M70" s="65"/>
    </row>
    <row r="71" spans="1:13" ht="35.1" customHeight="1" x14ac:dyDescent="0.15">
      <c r="A71" s="683"/>
      <c r="B71" s="751"/>
      <c r="C71" s="748"/>
      <c r="D71" s="764"/>
      <c r="E71" s="683"/>
      <c r="F71" s="682" t="s">
        <v>240</v>
      </c>
      <c r="G71" s="683"/>
      <c r="H71" s="683"/>
      <c r="I71" s="682"/>
      <c r="J71" s="683"/>
      <c r="K71" s="683"/>
      <c r="L71" s="769" t="s">
        <v>395</v>
      </c>
      <c r="M71" s="65"/>
    </row>
    <row r="72" spans="1:13" ht="15" customHeight="1" x14ac:dyDescent="0.15">
      <c r="A72" s="683"/>
      <c r="B72" s="751"/>
      <c r="C72" s="748"/>
      <c r="D72" s="764"/>
      <c r="E72" s="683"/>
      <c r="F72" s="354">
        <v>3</v>
      </c>
      <c r="G72" s="354">
        <v>2</v>
      </c>
      <c r="H72" s="354">
        <v>1</v>
      </c>
      <c r="I72" s="68"/>
      <c r="J72" s="68"/>
      <c r="K72" s="68"/>
      <c r="L72" s="820"/>
      <c r="M72" s="65"/>
    </row>
    <row r="73" spans="1:13" ht="35.1" customHeight="1" x14ac:dyDescent="0.15">
      <c r="A73" s="683"/>
      <c r="B73" s="751"/>
      <c r="C73" s="748"/>
      <c r="D73" s="764"/>
      <c r="E73" s="683"/>
      <c r="F73" s="821" t="s">
        <v>239</v>
      </c>
      <c r="G73" s="822"/>
      <c r="H73" s="822"/>
      <c r="I73" s="821"/>
      <c r="J73" s="822"/>
      <c r="K73" s="822"/>
      <c r="L73" s="769"/>
      <c r="M73" s="65"/>
    </row>
    <row r="74" spans="1:13" ht="15" customHeight="1" x14ac:dyDescent="0.15">
      <c r="A74" s="683"/>
      <c r="B74" s="751"/>
      <c r="C74" s="748"/>
      <c r="D74" s="764"/>
      <c r="E74" s="683"/>
      <c r="F74" s="353">
        <v>3</v>
      </c>
      <c r="G74" s="354">
        <v>2</v>
      </c>
      <c r="H74" s="354">
        <v>1</v>
      </c>
      <c r="I74" s="73"/>
      <c r="J74" s="68"/>
      <c r="K74" s="68"/>
      <c r="L74" s="820"/>
      <c r="M74" s="65"/>
    </row>
    <row r="75" spans="1:13" ht="35.1" customHeight="1" x14ac:dyDescent="0.15">
      <c r="A75" s="683"/>
      <c r="B75" s="751"/>
      <c r="C75" s="748"/>
      <c r="D75" s="764"/>
      <c r="E75" s="683"/>
      <c r="F75" s="821" t="s">
        <v>238</v>
      </c>
      <c r="G75" s="822"/>
      <c r="H75" s="822"/>
      <c r="I75" s="821"/>
      <c r="J75" s="822"/>
      <c r="K75" s="822"/>
      <c r="L75" s="769"/>
      <c r="M75" s="65"/>
    </row>
    <row r="76" spans="1:13" ht="15" customHeight="1" x14ac:dyDescent="0.15">
      <c r="A76" s="683"/>
      <c r="B76" s="751"/>
      <c r="C76" s="748"/>
      <c r="D76" s="764"/>
      <c r="E76" s="683"/>
      <c r="F76" s="353">
        <v>3</v>
      </c>
      <c r="G76" s="354">
        <v>2</v>
      </c>
      <c r="H76" s="354">
        <v>1</v>
      </c>
      <c r="I76" s="73"/>
      <c r="J76" s="68"/>
      <c r="K76" s="68"/>
      <c r="L76" s="769"/>
      <c r="M76" s="65"/>
    </row>
    <row r="77" spans="1:13" ht="35.1" customHeight="1" x14ac:dyDescent="0.15">
      <c r="A77" s="683"/>
      <c r="B77" s="751"/>
      <c r="C77" s="748"/>
      <c r="D77" s="764"/>
      <c r="E77" s="763"/>
      <c r="F77" s="821"/>
      <c r="G77" s="821"/>
      <c r="H77" s="821"/>
      <c r="I77" s="821" t="s">
        <v>256</v>
      </c>
      <c r="J77" s="821"/>
      <c r="K77" s="821"/>
      <c r="L77" s="765" t="s">
        <v>373</v>
      </c>
      <c r="M77" s="65"/>
    </row>
    <row r="78" spans="1:13" ht="15" customHeight="1" x14ac:dyDescent="0.15">
      <c r="A78" s="683"/>
      <c r="B78" s="751"/>
      <c r="C78" s="748"/>
      <c r="D78" s="764"/>
      <c r="E78" s="693"/>
      <c r="F78" s="353"/>
      <c r="G78" s="353"/>
      <c r="H78" s="353"/>
      <c r="I78" s="352">
        <v>3</v>
      </c>
      <c r="J78" s="352">
        <v>2</v>
      </c>
      <c r="K78" s="352">
        <v>1</v>
      </c>
      <c r="L78" s="766"/>
      <c r="M78" s="65"/>
    </row>
    <row r="79" spans="1:13" ht="35.1" customHeight="1" x14ac:dyDescent="0.15">
      <c r="A79" s="683"/>
      <c r="B79" s="751"/>
      <c r="C79" s="748"/>
      <c r="D79" s="764"/>
      <c r="E79" s="763"/>
      <c r="F79" s="353"/>
      <c r="G79" s="353"/>
      <c r="H79" s="353"/>
      <c r="I79" s="756" t="s">
        <v>238</v>
      </c>
      <c r="J79" s="767"/>
      <c r="K79" s="768"/>
      <c r="L79" s="759"/>
      <c r="M79" s="65"/>
    </row>
    <row r="80" spans="1:13" ht="15" customHeight="1" x14ac:dyDescent="0.15">
      <c r="A80" s="683"/>
      <c r="B80" s="751"/>
      <c r="C80" s="748"/>
      <c r="D80" s="764"/>
      <c r="E80" s="693"/>
      <c r="F80" s="353"/>
      <c r="G80" s="353"/>
      <c r="H80" s="353"/>
      <c r="I80" s="352">
        <v>3</v>
      </c>
      <c r="J80" s="352">
        <v>2</v>
      </c>
      <c r="K80" s="352">
        <v>1</v>
      </c>
      <c r="L80" s="760"/>
      <c r="M80" s="65"/>
    </row>
    <row r="81" spans="1:13" ht="35.1" customHeight="1" x14ac:dyDescent="0.15">
      <c r="A81" s="683"/>
      <c r="B81" s="751"/>
      <c r="C81" s="748"/>
      <c r="D81" s="764"/>
      <c r="E81" s="763"/>
      <c r="F81" s="353"/>
      <c r="G81" s="353"/>
      <c r="H81" s="353"/>
      <c r="I81" s="756" t="s">
        <v>380</v>
      </c>
      <c r="J81" s="767"/>
      <c r="K81" s="768"/>
      <c r="L81" s="759" t="s">
        <v>375</v>
      </c>
      <c r="M81" s="65"/>
    </row>
    <row r="82" spans="1:13" ht="15" customHeight="1" x14ac:dyDescent="0.15">
      <c r="A82" s="683"/>
      <c r="B82" s="751"/>
      <c r="C82" s="748"/>
      <c r="D82" s="764"/>
      <c r="E82" s="693"/>
      <c r="F82" s="353"/>
      <c r="G82" s="354"/>
      <c r="H82" s="354"/>
      <c r="I82" s="352">
        <v>3</v>
      </c>
      <c r="J82" s="352">
        <v>2</v>
      </c>
      <c r="K82" s="352">
        <v>1</v>
      </c>
      <c r="L82" s="760"/>
      <c r="M82" s="65"/>
    </row>
    <row r="83" spans="1:13" ht="30.75" customHeight="1" x14ac:dyDescent="0.15">
      <c r="A83" s="683"/>
      <c r="B83" s="751"/>
      <c r="C83" s="748"/>
      <c r="D83" s="764"/>
      <c r="E83" s="763"/>
      <c r="F83" s="756"/>
      <c r="G83" s="767"/>
      <c r="H83" s="768"/>
      <c r="I83" s="756" t="s">
        <v>239</v>
      </c>
      <c r="J83" s="767"/>
      <c r="K83" s="768"/>
      <c r="L83" s="765"/>
      <c r="M83" s="65"/>
    </row>
    <row r="84" spans="1:13" ht="15" customHeight="1" x14ac:dyDescent="0.15">
      <c r="A84" s="683"/>
      <c r="B84" s="751"/>
      <c r="C84" s="749"/>
      <c r="D84" s="693"/>
      <c r="E84" s="693"/>
      <c r="F84" s="353"/>
      <c r="G84" s="354"/>
      <c r="H84" s="354"/>
      <c r="I84" s="352">
        <v>3</v>
      </c>
      <c r="J84" s="352">
        <v>2</v>
      </c>
      <c r="K84" s="352">
        <v>1</v>
      </c>
      <c r="L84" s="766"/>
      <c r="M84" s="65"/>
    </row>
    <row r="85" spans="1:13" ht="15" customHeight="1" x14ac:dyDescent="0.15">
      <c r="A85" s="683"/>
      <c r="B85" s="751"/>
      <c r="C85" s="788" t="s">
        <v>237</v>
      </c>
      <c r="D85" s="788"/>
      <c r="E85" s="788"/>
      <c r="F85" s="347">
        <f>SUM(F70,F72,F74,F76)</f>
        <v>12</v>
      </c>
      <c r="G85" s="347">
        <f>SUM(G70,G72,G74,G76)</f>
        <v>8</v>
      </c>
      <c r="H85" s="347">
        <f>SUM(H70,H72,H74,H76)</f>
        <v>4</v>
      </c>
      <c r="I85" s="14">
        <f>SUM(I84,I82,I80,I78,I76,I74,I72,I70)</f>
        <v>12</v>
      </c>
      <c r="J85" s="347">
        <f t="shared" ref="J85:K85" si="6">SUM(J84,J82,J80,J78,J76,J74,J72,J70)</f>
        <v>8</v>
      </c>
      <c r="K85" s="347">
        <f t="shared" si="6"/>
        <v>4</v>
      </c>
      <c r="L85" s="69"/>
      <c r="M85" s="65"/>
    </row>
    <row r="86" spans="1:13" ht="35.1" customHeight="1" x14ac:dyDescent="0.15">
      <c r="A86" s="683"/>
      <c r="B86" s="751"/>
      <c r="C86" s="747" t="s">
        <v>236</v>
      </c>
      <c r="D86" s="750" t="s">
        <v>235</v>
      </c>
      <c r="E86" s="626"/>
      <c r="F86" s="625" t="s">
        <v>234</v>
      </c>
      <c r="G86" s="625"/>
      <c r="H86" s="625"/>
      <c r="I86" s="625"/>
      <c r="J86" s="625"/>
      <c r="K86" s="625"/>
      <c r="L86" s="72" t="s">
        <v>396</v>
      </c>
      <c r="M86" s="65"/>
    </row>
    <row r="87" spans="1:13" ht="15" customHeight="1" x14ac:dyDescent="0.15">
      <c r="A87" s="683"/>
      <c r="B87" s="751"/>
      <c r="C87" s="748"/>
      <c r="D87" s="751"/>
      <c r="E87" s="626"/>
      <c r="F87" s="342">
        <v>3</v>
      </c>
      <c r="G87" s="342">
        <v>2</v>
      </c>
      <c r="H87" s="342">
        <v>1</v>
      </c>
      <c r="I87" s="17"/>
      <c r="J87" s="17"/>
      <c r="K87" s="17"/>
      <c r="L87" s="72"/>
      <c r="M87" s="65"/>
    </row>
    <row r="88" spans="1:13" ht="30" customHeight="1" x14ac:dyDescent="0.15">
      <c r="A88" s="683"/>
      <c r="B88" s="751"/>
      <c r="C88" s="748"/>
      <c r="D88" s="751"/>
      <c r="E88" s="750"/>
      <c r="F88" s="342"/>
      <c r="G88" s="342"/>
      <c r="H88" s="342"/>
      <c r="I88" s="746" t="s">
        <v>381</v>
      </c>
      <c r="J88" s="639"/>
      <c r="K88" s="640"/>
      <c r="L88" s="759" t="s">
        <v>375</v>
      </c>
      <c r="M88" s="65"/>
    </row>
    <row r="89" spans="1:13" ht="15" customHeight="1" x14ac:dyDescent="0.15">
      <c r="A89" s="683"/>
      <c r="B89" s="751"/>
      <c r="C89" s="748"/>
      <c r="D89" s="751"/>
      <c r="E89" s="752"/>
      <c r="F89" s="342"/>
      <c r="G89" s="342"/>
      <c r="H89" s="342"/>
      <c r="I89" s="352">
        <v>3</v>
      </c>
      <c r="J89" s="352">
        <v>2</v>
      </c>
      <c r="K89" s="352">
        <v>1</v>
      </c>
      <c r="L89" s="760"/>
      <c r="M89" s="65"/>
    </row>
    <row r="90" spans="1:13" ht="30" customHeight="1" x14ac:dyDescent="0.15">
      <c r="A90" s="683"/>
      <c r="B90" s="751"/>
      <c r="C90" s="748"/>
      <c r="D90" s="751"/>
      <c r="E90" s="750"/>
      <c r="F90" s="342"/>
      <c r="G90" s="342"/>
      <c r="H90" s="342"/>
      <c r="I90" s="746" t="s">
        <v>382</v>
      </c>
      <c r="J90" s="639"/>
      <c r="K90" s="640"/>
      <c r="L90" s="759" t="s">
        <v>375</v>
      </c>
      <c r="M90" s="65"/>
    </row>
    <row r="91" spans="1:13" ht="15" customHeight="1" x14ac:dyDescent="0.15">
      <c r="A91" s="683"/>
      <c r="B91" s="751"/>
      <c r="C91" s="749"/>
      <c r="D91" s="752"/>
      <c r="E91" s="752"/>
      <c r="F91" s="342"/>
      <c r="G91" s="342"/>
      <c r="H91" s="342"/>
      <c r="I91" s="352">
        <v>3</v>
      </c>
      <c r="J91" s="352">
        <v>2</v>
      </c>
      <c r="K91" s="352">
        <v>1</v>
      </c>
      <c r="L91" s="760"/>
      <c r="M91" s="65"/>
    </row>
    <row r="92" spans="1:13" ht="15" customHeight="1" x14ac:dyDescent="0.15">
      <c r="A92" s="683"/>
      <c r="B92" s="752"/>
      <c r="C92" s="788" t="s">
        <v>139</v>
      </c>
      <c r="D92" s="788"/>
      <c r="E92" s="788"/>
      <c r="F92" s="347">
        <f>SUM(F87,)</f>
        <v>3</v>
      </c>
      <c r="G92" s="347">
        <f>SUM(G87)</f>
        <v>2</v>
      </c>
      <c r="H92" s="347">
        <f>SUM(H87)</f>
        <v>1</v>
      </c>
      <c r="I92" s="14">
        <f>SUM(I91,I89,I87)</f>
        <v>6</v>
      </c>
      <c r="J92" s="347">
        <f t="shared" ref="J92:K92" si="7">SUM(J91,J89,J87)</f>
        <v>4</v>
      </c>
      <c r="K92" s="347">
        <f t="shared" si="7"/>
        <v>2</v>
      </c>
      <c r="L92" s="69"/>
      <c r="M92" s="65"/>
    </row>
    <row r="93" spans="1:13" ht="15" customHeight="1" thickBot="1" x14ac:dyDescent="0.2">
      <c r="A93" s="683"/>
      <c r="B93" s="804" t="s">
        <v>138</v>
      </c>
      <c r="C93" s="804"/>
      <c r="D93" s="804"/>
      <c r="E93" s="804"/>
      <c r="F93" s="348">
        <f>SUM(F92,F85,F68)</f>
        <v>15</v>
      </c>
      <c r="G93" s="348">
        <f>SUM(G92,G85,G68)</f>
        <v>10</v>
      </c>
      <c r="H93" s="348">
        <f>SUM(H92,H85,H68)</f>
        <v>5</v>
      </c>
      <c r="I93" s="71">
        <f>SUM(I92,I85)</f>
        <v>18</v>
      </c>
      <c r="J93" s="348">
        <f t="shared" ref="J93:K93" si="8">SUM(J92,J85)</f>
        <v>12</v>
      </c>
      <c r="K93" s="348">
        <f t="shared" si="8"/>
        <v>6</v>
      </c>
      <c r="L93" s="70"/>
      <c r="M93" s="65"/>
    </row>
    <row r="94" spans="1:13" ht="35.1" customHeight="1" x14ac:dyDescent="0.15">
      <c r="A94" s="683"/>
      <c r="B94" s="693">
        <v>2</v>
      </c>
      <c r="C94" s="692" t="s">
        <v>233</v>
      </c>
      <c r="D94" s="693" t="s">
        <v>191</v>
      </c>
      <c r="E94" s="693"/>
      <c r="F94" s="817"/>
      <c r="G94" s="818"/>
      <c r="H94" s="818"/>
      <c r="I94" s="817"/>
      <c r="J94" s="818"/>
      <c r="K94" s="818"/>
      <c r="L94" s="819"/>
      <c r="M94" s="65"/>
    </row>
    <row r="95" spans="1:13" ht="15" customHeight="1" x14ac:dyDescent="0.15">
      <c r="A95" s="683"/>
      <c r="B95" s="683"/>
      <c r="C95" s="682"/>
      <c r="D95" s="683"/>
      <c r="E95" s="683"/>
      <c r="F95" s="354"/>
      <c r="G95" s="354"/>
      <c r="H95" s="354"/>
      <c r="I95" s="68"/>
      <c r="J95" s="68"/>
      <c r="K95" s="68"/>
      <c r="L95" s="769"/>
      <c r="M95" s="65"/>
    </row>
    <row r="96" spans="1:13" ht="15" customHeight="1" x14ac:dyDescent="0.15">
      <c r="A96" s="683"/>
      <c r="B96" s="683"/>
      <c r="C96" s="788" t="s">
        <v>170</v>
      </c>
      <c r="D96" s="788"/>
      <c r="E96" s="788"/>
      <c r="F96" s="347"/>
      <c r="G96" s="347"/>
      <c r="H96" s="347"/>
      <c r="I96" s="14"/>
      <c r="J96" s="14"/>
      <c r="K96" s="14"/>
      <c r="L96" s="69"/>
      <c r="M96" s="65"/>
    </row>
    <row r="97" spans="1:13" ht="35.1" customHeight="1" x14ac:dyDescent="0.15">
      <c r="A97" s="683"/>
      <c r="B97" s="683"/>
      <c r="C97" s="761" t="s">
        <v>192</v>
      </c>
      <c r="D97" s="763" t="s">
        <v>191</v>
      </c>
      <c r="E97" s="683"/>
      <c r="F97" s="806" t="s">
        <v>232</v>
      </c>
      <c r="G97" s="807"/>
      <c r="H97" s="807"/>
      <c r="I97" s="806"/>
      <c r="J97" s="807"/>
      <c r="K97" s="807"/>
      <c r="L97" s="769" t="s">
        <v>397</v>
      </c>
      <c r="M97" s="65"/>
    </row>
    <row r="98" spans="1:13" ht="15" customHeight="1" x14ac:dyDescent="0.15">
      <c r="A98" s="683"/>
      <c r="B98" s="683"/>
      <c r="C98" s="762"/>
      <c r="D98" s="764"/>
      <c r="E98" s="683"/>
      <c r="F98" s="354">
        <v>3</v>
      </c>
      <c r="G98" s="354">
        <v>2</v>
      </c>
      <c r="H98" s="354">
        <v>1</v>
      </c>
      <c r="I98" s="68"/>
      <c r="J98" s="68"/>
      <c r="K98" s="68"/>
      <c r="L98" s="820"/>
      <c r="M98" s="65"/>
    </row>
    <row r="99" spans="1:13" ht="35.1" customHeight="1" x14ac:dyDescent="0.15">
      <c r="A99" s="683"/>
      <c r="B99" s="683"/>
      <c r="C99" s="762"/>
      <c r="D99" s="764"/>
      <c r="E99" s="683"/>
      <c r="F99" s="682" t="s">
        <v>231</v>
      </c>
      <c r="G99" s="683"/>
      <c r="H99" s="683"/>
      <c r="I99" s="682"/>
      <c r="J99" s="683"/>
      <c r="K99" s="683"/>
      <c r="L99" s="769" t="s">
        <v>398</v>
      </c>
      <c r="M99" s="65"/>
    </row>
    <row r="100" spans="1:13" ht="15" customHeight="1" x14ac:dyDescent="0.15">
      <c r="A100" s="683"/>
      <c r="B100" s="683"/>
      <c r="C100" s="762"/>
      <c r="D100" s="764"/>
      <c r="E100" s="683"/>
      <c r="F100" s="354">
        <v>3</v>
      </c>
      <c r="G100" s="354">
        <v>2</v>
      </c>
      <c r="H100" s="354">
        <v>1</v>
      </c>
      <c r="I100" s="68"/>
      <c r="J100" s="68"/>
      <c r="K100" s="68"/>
      <c r="L100" s="769"/>
      <c r="M100" s="65"/>
    </row>
    <row r="101" spans="1:13" ht="35.1" customHeight="1" x14ac:dyDescent="0.15">
      <c r="A101" s="683"/>
      <c r="B101" s="683"/>
      <c r="C101" s="762"/>
      <c r="D101" s="764"/>
      <c r="E101" s="683"/>
      <c r="F101" s="682" t="s">
        <v>230</v>
      </c>
      <c r="G101" s="683"/>
      <c r="H101" s="683"/>
      <c r="I101" s="682"/>
      <c r="J101" s="683"/>
      <c r="K101" s="683"/>
      <c r="L101" s="769" t="s">
        <v>398</v>
      </c>
      <c r="M101" s="65"/>
    </row>
    <row r="102" spans="1:13" ht="15" customHeight="1" x14ac:dyDescent="0.15">
      <c r="A102" s="683"/>
      <c r="B102" s="683"/>
      <c r="C102" s="762"/>
      <c r="D102" s="764"/>
      <c r="E102" s="683"/>
      <c r="F102" s="354">
        <v>3</v>
      </c>
      <c r="G102" s="354">
        <v>2</v>
      </c>
      <c r="H102" s="354">
        <v>1</v>
      </c>
      <c r="I102" s="68"/>
      <c r="J102" s="68"/>
      <c r="K102" s="68"/>
      <c r="L102" s="769"/>
      <c r="M102" s="65"/>
    </row>
    <row r="103" spans="1:13" ht="35.1" customHeight="1" x14ac:dyDescent="0.15">
      <c r="A103" s="683"/>
      <c r="B103" s="683"/>
      <c r="C103" s="762"/>
      <c r="D103" s="764"/>
      <c r="E103" s="763"/>
      <c r="F103" s="806" t="s">
        <v>229</v>
      </c>
      <c r="G103" s="807"/>
      <c r="H103" s="807"/>
      <c r="I103" s="806"/>
      <c r="J103" s="807"/>
      <c r="K103" s="807"/>
      <c r="L103" s="769" t="s">
        <v>398</v>
      </c>
      <c r="M103" s="65"/>
    </row>
    <row r="104" spans="1:13" ht="15" customHeight="1" x14ac:dyDescent="0.15">
      <c r="A104" s="683"/>
      <c r="B104" s="683"/>
      <c r="C104" s="762"/>
      <c r="D104" s="764"/>
      <c r="E104" s="693"/>
      <c r="F104" s="354">
        <v>2</v>
      </c>
      <c r="G104" s="354">
        <v>2</v>
      </c>
      <c r="H104" s="354">
        <v>0</v>
      </c>
      <c r="I104" s="68"/>
      <c r="J104" s="68"/>
      <c r="K104" s="68"/>
      <c r="L104" s="769"/>
      <c r="M104" s="65"/>
    </row>
    <row r="105" spans="1:13" ht="35.1" customHeight="1" x14ac:dyDescent="0.15">
      <c r="A105" s="683"/>
      <c r="B105" s="683"/>
      <c r="C105" s="762"/>
      <c r="D105" s="764"/>
      <c r="E105" s="763"/>
      <c r="F105" s="806"/>
      <c r="G105" s="807"/>
      <c r="H105" s="807"/>
      <c r="I105" s="806" t="s">
        <v>240</v>
      </c>
      <c r="J105" s="807"/>
      <c r="K105" s="807"/>
      <c r="L105" s="759" t="s">
        <v>375</v>
      </c>
      <c r="M105" s="65"/>
    </row>
    <row r="106" spans="1:13" ht="15" customHeight="1" x14ac:dyDescent="0.15">
      <c r="A106" s="683"/>
      <c r="B106" s="683"/>
      <c r="C106" s="762"/>
      <c r="D106" s="764"/>
      <c r="E106" s="693"/>
      <c r="F106" s="354"/>
      <c r="G106" s="354"/>
      <c r="H106" s="354"/>
      <c r="I106" s="352">
        <v>3</v>
      </c>
      <c r="J106" s="352">
        <v>2</v>
      </c>
      <c r="K106" s="352">
        <v>1</v>
      </c>
      <c r="L106" s="760"/>
      <c r="M106" s="65"/>
    </row>
    <row r="107" spans="1:13" ht="35.1" customHeight="1" x14ac:dyDescent="0.15">
      <c r="A107" s="683"/>
      <c r="B107" s="683"/>
      <c r="C107" s="762"/>
      <c r="D107" s="764"/>
      <c r="E107" s="763"/>
      <c r="F107" s="806"/>
      <c r="G107" s="807"/>
      <c r="H107" s="807"/>
      <c r="I107" s="806" t="s">
        <v>386</v>
      </c>
      <c r="J107" s="807"/>
      <c r="K107" s="807"/>
      <c r="L107" s="759" t="s">
        <v>375</v>
      </c>
      <c r="M107" s="65"/>
    </row>
    <row r="108" spans="1:13" ht="15.75" customHeight="1" x14ac:dyDescent="0.15">
      <c r="A108" s="683"/>
      <c r="B108" s="683"/>
      <c r="C108" s="762"/>
      <c r="D108" s="764"/>
      <c r="E108" s="693"/>
      <c r="F108" s="350"/>
      <c r="G108" s="351"/>
      <c r="H108" s="351"/>
      <c r="I108" s="352">
        <v>3</v>
      </c>
      <c r="J108" s="352">
        <v>2</v>
      </c>
      <c r="K108" s="352">
        <v>1</v>
      </c>
      <c r="L108" s="760"/>
      <c r="M108" s="65"/>
    </row>
    <row r="109" spans="1:13" ht="35.1" customHeight="1" x14ac:dyDescent="0.15">
      <c r="A109" s="683"/>
      <c r="B109" s="683"/>
      <c r="C109" s="762"/>
      <c r="D109" s="764"/>
      <c r="E109" s="763"/>
      <c r="F109" s="350"/>
      <c r="G109" s="351"/>
      <c r="H109" s="351"/>
      <c r="I109" s="753" t="s">
        <v>387</v>
      </c>
      <c r="J109" s="754"/>
      <c r="K109" s="755"/>
      <c r="L109" s="759" t="s">
        <v>375</v>
      </c>
      <c r="M109" s="65"/>
    </row>
    <row r="110" spans="1:13" ht="15" customHeight="1" x14ac:dyDescent="0.15">
      <c r="A110" s="683"/>
      <c r="B110" s="683"/>
      <c r="C110" s="762"/>
      <c r="D110" s="764"/>
      <c r="E110" s="693"/>
      <c r="F110" s="350"/>
      <c r="G110" s="351"/>
      <c r="H110" s="351"/>
      <c r="I110" s="352">
        <v>3</v>
      </c>
      <c r="J110" s="352">
        <v>2</v>
      </c>
      <c r="K110" s="352">
        <v>1</v>
      </c>
      <c r="L110" s="760"/>
      <c r="M110" s="65"/>
    </row>
    <row r="111" spans="1:13" ht="30" customHeight="1" x14ac:dyDescent="0.15">
      <c r="A111" s="683"/>
      <c r="B111" s="683"/>
      <c r="C111" s="762"/>
      <c r="D111" s="764"/>
      <c r="E111" s="763"/>
      <c r="F111" s="354"/>
      <c r="G111" s="354"/>
      <c r="H111" s="354"/>
      <c r="I111" s="756" t="s">
        <v>383</v>
      </c>
      <c r="J111" s="757"/>
      <c r="K111" s="758"/>
      <c r="L111" s="759" t="s">
        <v>390</v>
      </c>
      <c r="M111" s="65"/>
    </row>
    <row r="112" spans="1:13" ht="15" customHeight="1" x14ac:dyDescent="0.15">
      <c r="A112" s="683"/>
      <c r="B112" s="683"/>
      <c r="C112" s="692"/>
      <c r="D112" s="693"/>
      <c r="E112" s="693"/>
      <c r="F112" s="354"/>
      <c r="G112" s="354"/>
      <c r="H112" s="354"/>
      <c r="I112" s="352">
        <v>3</v>
      </c>
      <c r="J112" s="352">
        <v>2</v>
      </c>
      <c r="K112" s="352">
        <v>1</v>
      </c>
      <c r="L112" s="760"/>
      <c r="M112" s="65"/>
    </row>
    <row r="113" spans="1:13" ht="15" customHeight="1" x14ac:dyDescent="0.15">
      <c r="A113" s="683"/>
      <c r="B113" s="683"/>
      <c r="C113" s="788" t="s">
        <v>188</v>
      </c>
      <c r="D113" s="788"/>
      <c r="E113" s="788"/>
      <c r="F113" s="347">
        <f>SUM(F106,F104,F102,F100,F98)</f>
        <v>11</v>
      </c>
      <c r="G113" s="347">
        <f>SUM(G111,G106,G104,G102,G100,G98)</f>
        <v>8</v>
      </c>
      <c r="H113" s="347">
        <f>SUM(H111,H106,H104,H102,H100,H98)</f>
        <v>3</v>
      </c>
      <c r="I113" s="14">
        <f>SUM(I112,I110,I108,I106,I104,I102,I100,I98)</f>
        <v>12</v>
      </c>
      <c r="J113" s="347">
        <f t="shared" ref="J113:K113" si="9">SUM(J112,J110,J108,J106,J104,J102,J100,J98)</f>
        <v>8</v>
      </c>
      <c r="K113" s="347">
        <f t="shared" si="9"/>
        <v>4</v>
      </c>
      <c r="L113" s="66"/>
      <c r="M113" s="65"/>
    </row>
    <row r="114" spans="1:13" ht="35.1" customHeight="1" x14ac:dyDescent="0.15">
      <c r="A114" s="683"/>
      <c r="B114" s="683"/>
      <c r="C114" s="761" t="s">
        <v>228</v>
      </c>
      <c r="D114" s="763" t="s">
        <v>186</v>
      </c>
      <c r="E114" s="626"/>
      <c r="F114" s="625" t="s">
        <v>217</v>
      </c>
      <c r="G114" s="625"/>
      <c r="H114" s="625"/>
      <c r="I114" s="625"/>
      <c r="J114" s="625"/>
      <c r="K114" s="625"/>
      <c r="L114" s="769" t="s">
        <v>398</v>
      </c>
      <c r="M114" s="65"/>
    </row>
    <row r="115" spans="1:13" ht="15" customHeight="1" x14ac:dyDescent="0.15">
      <c r="A115" s="683"/>
      <c r="B115" s="683"/>
      <c r="C115" s="762"/>
      <c r="D115" s="764"/>
      <c r="E115" s="626"/>
      <c r="F115" s="342">
        <v>2</v>
      </c>
      <c r="G115" s="342">
        <v>2</v>
      </c>
      <c r="H115" s="342">
        <v>0</v>
      </c>
      <c r="I115" s="17"/>
      <c r="J115" s="17"/>
      <c r="K115" s="17"/>
      <c r="L115" s="769"/>
      <c r="M115" s="65"/>
    </row>
    <row r="116" spans="1:13" ht="35.1" customHeight="1" x14ac:dyDescent="0.15">
      <c r="A116" s="683"/>
      <c r="B116" s="683"/>
      <c r="C116" s="762"/>
      <c r="D116" s="764"/>
      <c r="E116" s="814"/>
      <c r="F116" s="815" t="s">
        <v>123</v>
      </c>
      <c r="G116" s="816"/>
      <c r="H116" s="816"/>
      <c r="I116" s="815"/>
      <c r="J116" s="816"/>
      <c r="K116" s="816"/>
      <c r="L116" s="769" t="s">
        <v>398</v>
      </c>
      <c r="M116" s="65"/>
    </row>
    <row r="117" spans="1:13" ht="15" customHeight="1" x14ac:dyDescent="0.15">
      <c r="A117" s="683"/>
      <c r="B117" s="683"/>
      <c r="C117" s="762"/>
      <c r="D117" s="764"/>
      <c r="E117" s="814"/>
      <c r="F117" s="352">
        <v>2</v>
      </c>
      <c r="G117" s="352">
        <v>2</v>
      </c>
      <c r="H117" s="352">
        <v>0</v>
      </c>
      <c r="I117" s="67"/>
      <c r="J117" s="67"/>
      <c r="K117" s="67"/>
      <c r="L117" s="769"/>
      <c r="M117" s="65"/>
    </row>
    <row r="118" spans="1:13" ht="30" customHeight="1" x14ac:dyDescent="0.15">
      <c r="A118" s="683"/>
      <c r="B118" s="683"/>
      <c r="C118" s="762"/>
      <c r="D118" s="764"/>
      <c r="E118" s="812"/>
      <c r="F118" s="811"/>
      <c r="G118" s="809"/>
      <c r="H118" s="810"/>
      <c r="I118" s="808" t="s">
        <v>384</v>
      </c>
      <c r="J118" s="809"/>
      <c r="K118" s="810"/>
      <c r="L118" s="759" t="s">
        <v>375</v>
      </c>
      <c r="M118" s="65"/>
    </row>
    <row r="119" spans="1:13" ht="15" customHeight="1" x14ac:dyDescent="0.15">
      <c r="A119" s="683"/>
      <c r="B119" s="683"/>
      <c r="C119" s="762"/>
      <c r="D119" s="764"/>
      <c r="E119" s="813"/>
      <c r="F119" s="352"/>
      <c r="G119" s="352"/>
      <c r="H119" s="352"/>
      <c r="I119" s="352">
        <v>3</v>
      </c>
      <c r="J119" s="352">
        <v>2</v>
      </c>
      <c r="K119" s="352">
        <v>1</v>
      </c>
      <c r="L119" s="760"/>
      <c r="M119" s="65"/>
    </row>
    <row r="120" spans="1:13" ht="34.5" customHeight="1" x14ac:dyDescent="0.15">
      <c r="A120" s="683"/>
      <c r="B120" s="683"/>
      <c r="C120" s="762"/>
      <c r="D120" s="764"/>
      <c r="E120" s="812"/>
      <c r="F120" s="811"/>
      <c r="G120" s="809"/>
      <c r="H120" s="810"/>
      <c r="I120" s="808" t="s">
        <v>385</v>
      </c>
      <c r="J120" s="809"/>
      <c r="K120" s="810"/>
      <c r="L120" s="759" t="s">
        <v>375</v>
      </c>
      <c r="M120" s="65"/>
    </row>
    <row r="121" spans="1:13" ht="15" customHeight="1" x14ac:dyDescent="0.15">
      <c r="A121" s="683"/>
      <c r="B121" s="683"/>
      <c r="C121" s="692"/>
      <c r="D121" s="693"/>
      <c r="E121" s="813"/>
      <c r="F121" s="352"/>
      <c r="G121" s="352"/>
      <c r="H121" s="352"/>
      <c r="I121" s="352">
        <v>3</v>
      </c>
      <c r="J121" s="352">
        <v>2</v>
      </c>
      <c r="K121" s="352">
        <v>1</v>
      </c>
      <c r="L121" s="760"/>
      <c r="M121" s="65"/>
    </row>
    <row r="122" spans="1:13" ht="15" customHeight="1" x14ac:dyDescent="0.15">
      <c r="A122" s="683"/>
      <c r="B122" s="683"/>
      <c r="C122" s="788" t="s">
        <v>139</v>
      </c>
      <c r="D122" s="788"/>
      <c r="E122" s="788"/>
      <c r="F122" s="347">
        <f>SUM(F117,F115)</f>
        <v>4</v>
      </c>
      <c r="G122" s="347">
        <f>SUM(,G117,G115)</f>
        <v>4</v>
      </c>
      <c r="H122" s="347">
        <f>SUM(H117,H115)</f>
        <v>0</v>
      </c>
      <c r="I122" s="14">
        <f>SUM(I121,I119,I117,I115)</f>
        <v>6</v>
      </c>
      <c r="J122" s="347">
        <f t="shared" ref="J122:K122" si="10">SUM(J121,J119,J117,J115)</f>
        <v>4</v>
      </c>
      <c r="K122" s="347">
        <f t="shared" si="10"/>
        <v>2</v>
      </c>
      <c r="L122" s="66"/>
      <c r="M122" s="65"/>
    </row>
    <row r="123" spans="1:13" ht="15" customHeight="1" thickBot="1" x14ac:dyDescent="0.2">
      <c r="A123" s="847"/>
      <c r="B123" s="804" t="s">
        <v>138</v>
      </c>
      <c r="C123" s="804"/>
      <c r="D123" s="804"/>
      <c r="E123" s="804"/>
      <c r="F123" s="63">
        <f>SUM(F122,F113,F96)</f>
        <v>15</v>
      </c>
      <c r="G123" s="63">
        <f>SUM(G122,G113,G96)</f>
        <v>12</v>
      </c>
      <c r="H123" s="63">
        <f>SUM(H122,H113,H96)</f>
        <v>3</v>
      </c>
      <c r="I123" s="63">
        <f>SUM(I122,I113)</f>
        <v>18</v>
      </c>
      <c r="J123" s="63">
        <f t="shared" ref="J123:K123" si="11">SUM(J122,J113)</f>
        <v>12</v>
      </c>
      <c r="K123" s="63">
        <f t="shared" si="11"/>
        <v>6</v>
      </c>
      <c r="L123" s="62"/>
      <c r="M123" s="64"/>
    </row>
    <row r="124" spans="1:13" ht="15" customHeight="1" thickBot="1" x14ac:dyDescent="0.2">
      <c r="A124" s="792" t="s">
        <v>137</v>
      </c>
      <c r="B124" s="793"/>
      <c r="C124" s="793"/>
      <c r="D124" s="793"/>
      <c r="E124" s="794"/>
      <c r="F124" s="63">
        <f>SUM(F123,F93,F63,F31)</f>
        <v>60</v>
      </c>
      <c r="G124" s="63">
        <f>SUM(G123,G93,G63,G31)</f>
        <v>45</v>
      </c>
      <c r="H124" s="63">
        <f>SUM(H123,H93,H63,H31)</f>
        <v>15</v>
      </c>
      <c r="I124" s="63">
        <f>SUM(I123,I93,I63,I31)</f>
        <v>66</v>
      </c>
      <c r="J124" s="63">
        <f t="shared" ref="J124:K124" si="12">SUM(J123,J93,J63,J31)</f>
        <v>44</v>
      </c>
      <c r="K124" s="63">
        <f t="shared" si="12"/>
        <v>22</v>
      </c>
      <c r="L124" s="62"/>
    </row>
    <row r="125" spans="1:13" ht="20.100000000000001" customHeight="1" thickBot="1" x14ac:dyDescent="0.2">
      <c r="A125" s="795" t="s">
        <v>227</v>
      </c>
      <c r="B125" s="796"/>
      <c r="C125" s="796"/>
      <c r="D125" s="796"/>
      <c r="E125" s="796"/>
      <c r="F125" s="796"/>
      <c r="G125" s="796"/>
      <c r="H125" s="796"/>
      <c r="I125" s="796"/>
      <c r="J125" s="796"/>
      <c r="K125" s="796"/>
      <c r="L125" s="797"/>
    </row>
    <row r="126" spans="1:13" ht="24.95" customHeight="1" x14ac:dyDescent="0.15">
      <c r="A126" s="798" t="s">
        <v>136</v>
      </c>
      <c r="B126" s="799"/>
      <c r="C126" s="801" t="s">
        <v>226</v>
      </c>
      <c r="D126" s="802"/>
      <c r="E126" s="802"/>
      <c r="F126" s="802"/>
      <c r="G126" s="803"/>
      <c r="H126" s="799" t="s">
        <v>225</v>
      </c>
      <c r="I126" s="799"/>
      <c r="J126" s="799"/>
      <c r="K126" s="799"/>
      <c r="L126" s="61" t="s">
        <v>224</v>
      </c>
    </row>
    <row r="127" spans="1:13" ht="24.95" customHeight="1" x14ac:dyDescent="0.15">
      <c r="A127" s="800"/>
      <c r="B127" s="779"/>
      <c r="C127" s="776">
        <v>14</v>
      </c>
      <c r="D127" s="777"/>
      <c r="E127" s="777"/>
      <c r="F127" s="777"/>
      <c r="G127" s="778"/>
      <c r="H127" s="779">
        <v>8</v>
      </c>
      <c r="I127" s="779"/>
      <c r="J127" s="779"/>
      <c r="K127" s="779"/>
      <c r="L127" s="60">
        <f>SUM(C127,H127)</f>
        <v>22</v>
      </c>
    </row>
    <row r="128" spans="1:13" ht="24.95" customHeight="1" x14ac:dyDescent="0.15">
      <c r="A128" s="805" t="s">
        <v>132</v>
      </c>
      <c r="B128" s="779"/>
      <c r="C128" s="776" t="s">
        <v>223</v>
      </c>
      <c r="D128" s="777"/>
      <c r="E128" s="777"/>
      <c r="F128" s="777"/>
      <c r="G128" s="778"/>
      <c r="H128" s="779"/>
      <c r="I128" s="779"/>
      <c r="J128" s="779"/>
      <c r="K128" s="779"/>
      <c r="L128" s="59" t="s">
        <v>130</v>
      </c>
    </row>
    <row r="129" spans="1:12" ht="24.95" customHeight="1" x14ac:dyDescent="0.15">
      <c r="A129" s="800"/>
      <c r="B129" s="779"/>
      <c r="C129" s="776">
        <v>0</v>
      </c>
      <c r="D129" s="777"/>
      <c r="E129" s="777"/>
      <c r="F129" s="777"/>
      <c r="G129" s="778"/>
      <c r="H129" s="779"/>
      <c r="I129" s="779"/>
      <c r="J129" s="779"/>
      <c r="K129" s="779"/>
      <c r="L129" s="59">
        <v>0</v>
      </c>
    </row>
    <row r="130" spans="1:12" ht="24.95" customHeight="1" x14ac:dyDescent="0.15">
      <c r="A130" s="780" t="s">
        <v>222</v>
      </c>
      <c r="B130" s="781"/>
      <c r="C130" s="784" t="s">
        <v>221</v>
      </c>
      <c r="D130" s="785"/>
      <c r="E130" s="786"/>
      <c r="F130" s="787" t="s">
        <v>220</v>
      </c>
      <c r="G130" s="787"/>
      <c r="H130" s="787" t="s">
        <v>219</v>
      </c>
      <c r="I130" s="787"/>
      <c r="J130" s="787" t="s">
        <v>218</v>
      </c>
      <c r="K130" s="787"/>
      <c r="L130" s="58" t="s">
        <v>124</v>
      </c>
    </row>
    <row r="131" spans="1:12" ht="24.95" customHeight="1" thickBot="1" x14ac:dyDescent="0.2">
      <c r="A131" s="782"/>
      <c r="B131" s="783"/>
      <c r="C131" s="789">
        <v>66</v>
      </c>
      <c r="D131" s="790"/>
      <c r="E131" s="791"/>
      <c r="F131" s="783">
        <v>0</v>
      </c>
      <c r="G131" s="783"/>
      <c r="H131" s="783">
        <v>14</v>
      </c>
      <c r="I131" s="783"/>
      <c r="J131" s="783">
        <v>8</v>
      </c>
      <c r="K131" s="783"/>
      <c r="L131" s="57">
        <f>SUM(H131,J131)</f>
        <v>22</v>
      </c>
    </row>
  </sheetData>
  <mergeCells count="264">
    <mergeCell ref="A64:A123"/>
    <mergeCell ref="B94:B122"/>
    <mergeCell ref="B64:B92"/>
    <mergeCell ref="C92:E92"/>
    <mergeCell ref="A6:A63"/>
    <mergeCell ref="B6:B30"/>
    <mergeCell ref="C6:C9"/>
    <mergeCell ref="D32:D35"/>
    <mergeCell ref="C32:C35"/>
    <mergeCell ref="C11:C20"/>
    <mergeCell ref="C37:C50"/>
    <mergeCell ref="C10:E10"/>
    <mergeCell ref="C51:E51"/>
    <mergeCell ref="C52:C57"/>
    <mergeCell ref="E13:E14"/>
    <mergeCell ref="E24:E25"/>
    <mergeCell ref="D11:D20"/>
    <mergeCell ref="D37:D50"/>
    <mergeCell ref="E52:E53"/>
    <mergeCell ref="E56:E57"/>
    <mergeCell ref="C64:C67"/>
    <mergeCell ref="L2:L5"/>
    <mergeCell ref="F3:H3"/>
    <mergeCell ref="I3:K3"/>
    <mergeCell ref="F4:F5"/>
    <mergeCell ref="G4:H4"/>
    <mergeCell ref="I4:I5"/>
    <mergeCell ref="J4:K4"/>
    <mergeCell ref="I43:K43"/>
    <mergeCell ref="F17:H17"/>
    <mergeCell ref="F19:H19"/>
    <mergeCell ref="F43:H43"/>
    <mergeCell ref="F11:H11"/>
    <mergeCell ref="L17:L18"/>
    <mergeCell ref="L19:L20"/>
    <mergeCell ref="I17:K17"/>
    <mergeCell ref="I19:K19"/>
    <mergeCell ref="I34:K34"/>
    <mergeCell ref="F34:H34"/>
    <mergeCell ref="L11:L12"/>
    <mergeCell ref="F13:H13"/>
    <mergeCell ref="I13:K13"/>
    <mergeCell ref="L13:L14"/>
    <mergeCell ref="F24:H24"/>
    <mergeCell ref="A1:E1"/>
    <mergeCell ref="F1:K1"/>
    <mergeCell ref="A2:A5"/>
    <mergeCell ref="B2:B5"/>
    <mergeCell ref="C2:C5"/>
    <mergeCell ref="D2:D5"/>
    <mergeCell ref="E2:E5"/>
    <mergeCell ref="F2:H2"/>
    <mergeCell ref="I2:K2"/>
    <mergeCell ref="I24:K24"/>
    <mergeCell ref="L24:L25"/>
    <mergeCell ref="I11:K11"/>
    <mergeCell ref="E15:E16"/>
    <mergeCell ref="F15:H15"/>
    <mergeCell ref="I15:K15"/>
    <mergeCell ref="F32:H32"/>
    <mergeCell ref="I32:K32"/>
    <mergeCell ref="E17:E18"/>
    <mergeCell ref="E19:E20"/>
    <mergeCell ref="E11:E12"/>
    <mergeCell ref="L32:L33"/>
    <mergeCell ref="L34:L35"/>
    <mergeCell ref="C30:E30"/>
    <mergeCell ref="B31:E31"/>
    <mergeCell ref="E32:E33"/>
    <mergeCell ref="C36:E36"/>
    <mergeCell ref="L6:L7"/>
    <mergeCell ref="L8:L9"/>
    <mergeCell ref="L15:L16"/>
    <mergeCell ref="C21:E21"/>
    <mergeCell ref="C22:C25"/>
    <mergeCell ref="D22:D25"/>
    <mergeCell ref="E22:E23"/>
    <mergeCell ref="F22:H22"/>
    <mergeCell ref="I22:K22"/>
    <mergeCell ref="L22:L23"/>
    <mergeCell ref="E8:E9"/>
    <mergeCell ref="F8:H8"/>
    <mergeCell ref="I8:K8"/>
    <mergeCell ref="D6:D9"/>
    <mergeCell ref="E6:E7"/>
    <mergeCell ref="F6:H6"/>
    <mergeCell ref="I6:K6"/>
    <mergeCell ref="B32:B62"/>
    <mergeCell ref="D52:D57"/>
    <mergeCell ref="E37:E38"/>
    <mergeCell ref="F37:H37"/>
    <mergeCell ref="I37:K37"/>
    <mergeCell ref="L37:L38"/>
    <mergeCell ref="E39:E40"/>
    <mergeCell ref="F39:H39"/>
    <mergeCell ref="I39:K39"/>
    <mergeCell ref="L39:L40"/>
    <mergeCell ref="F54:H54"/>
    <mergeCell ref="I54:K54"/>
    <mergeCell ref="L54:L55"/>
    <mergeCell ref="L56:L57"/>
    <mergeCell ref="E41:E42"/>
    <mergeCell ref="F41:H41"/>
    <mergeCell ref="I41:K41"/>
    <mergeCell ref="L41:L42"/>
    <mergeCell ref="C62:E62"/>
    <mergeCell ref="B63:E63"/>
    <mergeCell ref="F52:H52"/>
    <mergeCell ref="I52:K52"/>
    <mergeCell ref="L52:L53"/>
    <mergeCell ref="E54:E55"/>
    <mergeCell ref="L43:L44"/>
    <mergeCell ref="L45:L46"/>
    <mergeCell ref="L47:L48"/>
    <mergeCell ref="L49:L50"/>
    <mergeCell ref="L58:L59"/>
    <mergeCell ref="L60:L61"/>
    <mergeCell ref="D64:D67"/>
    <mergeCell ref="E64:E65"/>
    <mergeCell ref="C68:E68"/>
    <mergeCell ref="F64:H64"/>
    <mergeCell ref="I64:K64"/>
    <mergeCell ref="L64:L65"/>
    <mergeCell ref="E66:E67"/>
    <mergeCell ref="F66:H66"/>
    <mergeCell ref="I66:K66"/>
    <mergeCell ref="L66:L67"/>
    <mergeCell ref="C85:E85"/>
    <mergeCell ref="E86:E87"/>
    <mergeCell ref="I86:K86"/>
    <mergeCell ref="E75:E76"/>
    <mergeCell ref="F75:H75"/>
    <mergeCell ref="I75:K75"/>
    <mergeCell ref="L69:L70"/>
    <mergeCell ref="E71:E72"/>
    <mergeCell ref="F71:H71"/>
    <mergeCell ref="I71:K71"/>
    <mergeCell ref="L71:L72"/>
    <mergeCell ref="E73:E74"/>
    <mergeCell ref="F73:H73"/>
    <mergeCell ref="I73:K73"/>
    <mergeCell ref="L73:L74"/>
    <mergeCell ref="E69:E70"/>
    <mergeCell ref="F77:H77"/>
    <mergeCell ref="I77:K77"/>
    <mergeCell ref="I94:K94"/>
    <mergeCell ref="L94:L95"/>
    <mergeCell ref="C96:E96"/>
    <mergeCell ref="E97:E98"/>
    <mergeCell ref="F97:H97"/>
    <mergeCell ref="I97:K97"/>
    <mergeCell ref="L97:L98"/>
    <mergeCell ref="I99:K99"/>
    <mergeCell ref="L99:L100"/>
    <mergeCell ref="E99:E100"/>
    <mergeCell ref="B93:E93"/>
    <mergeCell ref="C94:C95"/>
    <mergeCell ref="D94:D95"/>
    <mergeCell ref="E94:E95"/>
    <mergeCell ref="F94:H94"/>
    <mergeCell ref="F99:H99"/>
    <mergeCell ref="F103:H103"/>
    <mergeCell ref="E101:E102"/>
    <mergeCell ref="F101:H101"/>
    <mergeCell ref="E118:E119"/>
    <mergeCell ref="E120:E121"/>
    <mergeCell ref="D114:D121"/>
    <mergeCell ref="C114:C121"/>
    <mergeCell ref="L114:L115"/>
    <mergeCell ref="I101:K101"/>
    <mergeCell ref="L101:L102"/>
    <mergeCell ref="E114:E115"/>
    <mergeCell ref="F114:H114"/>
    <mergeCell ref="I114:K114"/>
    <mergeCell ref="E116:E117"/>
    <mergeCell ref="F116:H116"/>
    <mergeCell ref="I116:K116"/>
    <mergeCell ref="I103:K103"/>
    <mergeCell ref="L105:L106"/>
    <mergeCell ref="F107:H107"/>
    <mergeCell ref="I107:K107"/>
    <mergeCell ref="L116:L117"/>
    <mergeCell ref="I118:K118"/>
    <mergeCell ref="I120:K120"/>
    <mergeCell ref="L118:L119"/>
    <mergeCell ref="L120:L121"/>
    <mergeCell ref="F118:H118"/>
    <mergeCell ref="F120:H120"/>
    <mergeCell ref="C129:G129"/>
    <mergeCell ref="H129:K129"/>
    <mergeCell ref="A130:B131"/>
    <mergeCell ref="C130:E130"/>
    <mergeCell ref="F130:G130"/>
    <mergeCell ref="H130:I130"/>
    <mergeCell ref="J130:K130"/>
    <mergeCell ref="C113:E113"/>
    <mergeCell ref="C131:E131"/>
    <mergeCell ref="F131:G131"/>
    <mergeCell ref="H131:I131"/>
    <mergeCell ref="J131:K131"/>
    <mergeCell ref="A124:E124"/>
    <mergeCell ref="A125:L125"/>
    <mergeCell ref="A126:B127"/>
    <mergeCell ref="C126:G126"/>
    <mergeCell ref="H126:K126"/>
    <mergeCell ref="C127:G127"/>
    <mergeCell ref="H127:K127"/>
    <mergeCell ref="C122:E122"/>
    <mergeCell ref="B123:E123"/>
    <mergeCell ref="A128:B129"/>
    <mergeCell ref="C128:G128"/>
    <mergeCell ref="H128:K128"/>
    <mergeCell ref="I26:K26"/>
    <mergeCell ref="I28:K28"/>
    <mergeCell ref="F26:H26"/>
    <mergeCell ref="F28:H28"/>
    <mergeCell ref="I45:K45"/>
    <mergeCell ref="I47:K47"/>
    <mergeCell ref="I49:K49"/>
    <mergeCell ref="I58:K58"/>
    <mergeCell ref="I60:K60"/>
    <mergeCell ref="F56:H56"/>
    <mergeCell ref="I56:K56"/>
    <mergeCell ref="L77:L78"/>
    <mergeCell ref="L79:L80"/>
    <mergeCell ref="L81:L82"/>
    <mergeCell ref="L83:L84"/>
    <mergeCell ref="I79:K79"/>
    <mergeCell ref="I81:K81"/>
    <mergeCell ref="C69:C84"/>
    <mergeCell ref="D69:D84"/>
    <mergeCell ref="E77:E78"/>
    <mergeCell ref="E79:E80"/>
    <mergeCell ref="E81:E82"/>
    <mergeCell ref="E83:E84"/>
    <mergeCell ref="I83:K83"/>
    <mergeCell ref="F83:H83"/>
    <mergeCell ref="F69:H69"/>
    <mergeCell ref="I69:K69"/>
    <mergeCell ref="L75:L76"/>
    <mergeCell ref="I88:K88"/>
    <mergeCell ref="I90:K90"/>
    <mergeCell ref="C86:C91"/>
    <mergeCell ref="D86:D91"/>
    <mergeCell ref="E88:E89"/>
    <mergeCell ref="E90:E91"/>
    <mergeCell ref="I109:K109"/>
    <mergeCell ref="I111:K111"/>
    <mergeCell ref="L107:L108"/>
    <mergeCell ref="L109:L110"/>
    <mergeCell ref="L111:L112"/>
    <mergeCell ref="C97:C112"/>
    <mergeCell ref="D97:D112"/>
    <mergeCell ref="E103:E104"/>
    <mergeCell ref="E105:E106"/>
    <mergeCell ref="E107:E108"/>
    <mergeCell ref="E109:E110"/>
    <mergeCell ref="E111:E112"/>
    <mergeCell ref="L88:L89"/>
    <mergeCell ref="L90:L91"/>
    <mergeCell ref="F86:H86"/>
    <mergeCell ref="L103:L104"/>
    <mergeCell ref="F105:H105"/>
    <mergeCell ref="I105:K105"/>
  </mergeCells>
  <phoneticPr fontId="6" type="noConversion"/>
  <pageMargins left="0.7" right="0.7" top="0.75" bottom="0.75" header="0.3" footer="0.3"/>
  <pageSetup paperSize="9" orientation="portrait" r:id="rId1"/>
  <headerFooter>
    <oddHeader>&amp;C 2019~2020학년도 교육과정대비표(2년제)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2</vt:i4>
      </vt:variant>
    </vt:vector>
  </HeadingPairs>
  <TitlesOfParts>
    <vt:vector size="8" baseType="lpstr">
      <vt:lpstr> 2년제 과정 구성표</vt:lpstr>
      <vt:lpstr> 2년제 과정 대비표</vt:lpstr>
      <vt:lpstr> 2년제 과정 구성표(성인반)</vt:lpstr>
      <vt:lpstr> 2년제 과정 대비표(성인반)</vt:lpstr>
      <vt:lpstr>전공심화(2년제)과정 구성표</vt:lpstr>
      <vt:lpstr>전공심화(2년제)과정 대비표</vt:lpstr>
      <vt:lpstr>' 2년제 과정 구성표'!Print_Area</vt:lpstr>
      <vt:lpstr>' 2년제 과정 구성표(성인반)'!Print_Area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2020-02-11T06:33:00Z</cp:lastPrinted>
  <dcterms:created xsi:type="dcterms:W3CDTF">2015-01-27T09:59:54Z</dcterms:created>
  <dcterms:modified xsi:type="dcterms:W3CDTF">2020-02-18T06:28:04Z</dcterms:modified>
</cp:coreProperties>
</file>