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3~2018 교육과정 구성표 최종본 모음\"/>
    </mc:Choice>
  </mc:AlternateContent>
  <bookViews>
    <workbookView xWindow="0" yWindow="0" windowWidth="19200" windowHeight="11745" tabRatio="856" activeTab="1"/>
  </bookViews>
  <sheets>
    <sheet name=" 2년제 과정 구성표(자동차정비)" sheetId="27" r:id="rId1"/>
    <sheet name=" 2년제 과정 구성표(수입차)" sheetId="1" r:id="rId2"/>
    <sheet name="2년제 과정 구성표(기계)" sheetId="29" r:id="rId3"/>
    <sheet name="2년제 과정 대비표(정비)" sheetId="28" r:id="rId4"/>
    <sheet name="2년제 과정 대비표(수입차)" sheetId="18" r:id="rId5"/>
    <sheet name="2년제 과정 대비표(기계)" sheetId="30" r:id="rId6"/>
  </sheets>
  <definedNames>
    <definedName name="_xlnm.Print_Area" localSheetId="1">' 2년제 과정 구성표(수입차)'!$A$1:$V$48</definedName>
    <definedName name="_xlnm.Print_Area" localSheetId="0">' 2년제 과정 구성표(자동차정비)'!$A$1:$V$47</definedName>
    <definedName name="_xlnm.Print_Area" localSheetId="4">'2년제 과정 대비표(수입차)'!$A$1:$L$89</definedName>
  </definedNames>
  <calcPr calcId="162913"/>
</workbook>
</file>

<file path=xl/calcChain.xml><?xml version="1.0" encoding="utf-8"?>
<calcChain xmlns="http://schemas.openxmlformats.org/spreadsheetml/2006/main">
  <c r="C163" i="18" l="1"/>
  <c r="C159" i="18"/>
  <c r="K154" i="18"/>
  <c r="J154" i="18"/>
  <c r="I154" i="18"/>
  <c r="H154" i="18"/>
  <c r="G154" i="18"/>
  <c r="F154" i="18"/>
  <c r="K137" i="18"/>
  <c r="J137" i="18"/>
  <c r="I137" i="18"/>
  <c r="I155" i="18" s="1"/>
  <c r="H137" i="18"/>
  <c r="G137" i="18"/>
  <c r="F137" i="18"/>
  <c r="K132" i="18"/>
  <c r="J132" i="18"/>
  <c r="I132" i="18"/>
  <c r="H132" i="18"/>
  <c r="G132" i="18"/>
  <c r="F132" i="18"/>
  <c r="K126" i="18"/>
  <c r="J126" i="18"/>
  <c r="I126" i="18"/>
  <c r="H126" i="18"/>
  <c r="G126" i="18"/>
  <c r="F126" i="18"/>
  <c r="K103" i="18"/>
  <c r="J103" i="18"/>
  <c r="I103" i="18"/>
  <c r="H103" i="18"/>
  <c r="G103" i="18"/>
  <c r="F103" i="18"/>
  <c r="K92" i="18"/>
  <c r="J92" i="18"/>
  <c r="I92" i="18"/>
  <c r="H92" i="18"/>
  <c r="H127" i="18" s="1"/>
  <c r="G92" i="18"/>
  <c r="F92" i="18"/>
  <c r="K88" i="18"/>
  <c r="J88" i="18"/>
  <c r="I88" i="18"/>
  <c r="H88" i="18"/>
  <c r="G88" i="18"/>
  <c r="F88" i="18"/>
  <c r="K73" i="18"/>
  <c r="J73" i="18"/>
  <c r="I73" i="18"/>
  <c r="I89" i="18" s="1"/>
  <c r="H73" i="18"/>
  <c r="G73" i="18"/>
  <c r="F73" i="18"/>
  <c r="K60" i="18"/>
  <c r="K89" i="18" s="1"/>
  <c r="J60" i="18"/>
  <c r="J89" i="18" s="1"/>
  <c r="I60" i="18"/>
  <c r="H60" i="18"/>
  <c r="G60" i="18"/>
  <c r="G89" i="18" s="1"/>
  <c r="F60" i="18"/>
  <c r="F89" i="18" s="1"/>
  <c r="K46" i="18"/>
  <c r="J46" i="18"/>
  <c r="I46" i="18"/>
  <c r="H46" i="18"/>
  <c r="G46" i="18"/>
  <c r="F46" i="18"/>
  <c r="K27" i="18"/>
  <c r="J27" i="18"/>
  <c r="I27" i="18"/>
  <c r="H27" i="18"/>
  <c r="G27" i="18"/>
  <c r="F27" i="18"/>
  <c r="K20" i="18"/>
  <c r="J20" i="18"/>
  <c r="I20" i="18"/>
  <c r="L161" i="18" s="1"/>
  <c r="C161" i="18" s="1"/>
  <c r="H20" i="18"/>
  <c r="H47" i="18" s="1"/>
  <c r="G20" i="18"/>
  <c r="F20" i="18"/>
  <c r="C157" i="28"/>
  <c r="L155" i="28"/>
  <c r="C155" i="28" s="1"/>
  <c r="C153" i="28"/>
  <c r="K148" i="28"/>
  <c r="J148" i="28"/>
  <c r="I148" i="28"/>
  <c r="H148" i="28"/>
  <c r="G148" i="28"/>
  <c r="F148" i="28"/>
  <c r="K127" i="28"/>
  <c r="J127" i="28"/>
  <c r="I127" i="28"/>
  <c r="I149" i="28" s="1"/>
  <c r="H127" i="28"/>
  <c r="G127" i="28"/>
  <c r="F127" i="28"/>
  <c r="K120" i="28"/>
  <c r="J120" i="28"/>
  <c r="I120" i="28"/>
  <c r="H120" i="28"/>
  <c r="G120" i="28"/>
  <c r="F120" i="28"/>
  <c r="K114" i="28"/>
  <c r="J114" i="28"/>
  <c r="I114" i="28"/>
  <c r="H114" i="28"/>
  <c r="G114" i="28"/>
  <c r="F114" i="28"/>
  <c r="K97" i="28"/>
  <c r="J97" i="28"/>
  <c r="J115" i="28" s="1"/>
  <c r="I97" i="28"/>
  <c r="H97" i="28"/>
  <c r="G97" i="28"/>
  <c r="F97" i="28"/>
  <c r="F115" i="28" s="1"/>
  <c r="K84" i="28"/>
  <c r="J84" i="28"/>
  <c r="I84" i="28"/>
  <c r="H84" i="28"/>
  <c r="H115" i="28" s="1"/>
  <c r="G84" i="28"/>
  <c r="F84" i="28"/>
  <c r="K80" i="28"/>
  <c r="J80" i="28"/>
  <c r="I80" i="28"/>
  <c r="H80" i="28"/>
  <c r="G80" i="28"/>
  <c r="F80" i="28"/>
  <c r="K71" i="28"/>
  <c r="J71" i="28"/>
  <c r="I71" i="28"/>
  <c r="I81" i="28" s="1"/>
  <c r="H71" i="28"/>
  <c r="G71" i="28"/>
  <c r="F71" i="28"/>
  <c r="K58" i="28"/>
  <c r="K81" i="28" s="1"/>
  <c r="J58" i="28"/>
  <c r="I58" i="28"/>
  <c r="H58" i="28"/>
  <c r="G58" i="28"/>
  <c r="G81" i="28" s="1"/>
  <c r="F58" i="28"/>
  <c r="K44" i="28"/>
  <c r="J44" i="28"/>
  <c r="I44" i="28"/>
  <c r="H44" i="28"/>
  <c r="G44" i="28"/>
  <c r="F44" i="28"/>
  <c r="K27" i="28"/>
  <c r="J27" i="28"/>
  <c r="J45" i="28" s="1"/>
  <c r="I27" i="28"/>
  <c r="H27" i="28"/>
  <c r="G27" i="28"/>
  <c r="F27" i="28"/>
  <c r="F45" i="28" s="1"/>
  <c r="K20" i="28"/>
  <c r="J20" i="28"/>
  <c r="I20" i="28"/>
  <c r="H20" i="28"/>
  <c r="H45" i="28" s="1"/>
  <c r="G20" i="28"/>
  <c r="F20" i="28"/>
  <c r="S45" i="1"/>
  <c r="R45" i="1"/>
  <c r="Q45" i="1"/>
  <c r="P45" i="1"/>
  <c r="O45" i="1"/>
  <c r="N45" i="1"/>
  <c r="M45" i="1"/>
  <c r="L45" i="1"/>
  <c r="K45" i="1"/>
  <c r="J45" i="1"/>
  <c r="I45" i="1"/>
  <c r="H45" i="1"/>
  <c r="V44" i="1"/>
  <c r="U44" i="1"/>
  <c r="T44" i="1"/>
  <c r="V43" i="1"/>
  <c r="U43" i="1"/>
  <c r="T43" i="1"/>
  <c r="V42" i="1"/>
  <c r="U42" i="1"/>
  <c r="T42" i="1"/>
  <c r="V41" i="1"/>
  <c r="U41" i="1"/>
  <c r="T41" i="1"/>
  <c r="V40" i="1"/>
  <c r="U40" i="1"/>
  <c r="T40" i="1"/>
  <c r="V39" i="1"/>
  <c r="U39" i="1"/>
  <c r="T39" i="1"/>
  <c r="V38" i="1"/>
  <c r="U38" i="1"/>
  <c r="T38" i="1"/>
  <c r="V37" i="1"/>
  <c r="U37" i="1"/>
  <c r="T37" i="1"/>
  <c r="V36" i="1"/>
  <c r="U36" i="1"/>
  <c r="T36" i="1"/>
  <c r="V35" i="1"/>
  <c r="U35" i="1"/>
  <c r="T35" i="1"/>
  <c r="V34" i="1"/>
  <c r="U34" i="1"/>
  <c r="T34" i="1"/>
  <c r="V33" i="1"/>
  <c r="U33" i="1"/>
  <c r="T33" i="1"/>
  <c r="V32" i="1"/>
  <c r="U32" i="1"/>
  <c r="T32" i="1"/>
  <c r="V31" i="1"/>
  <c r="U31" i="1"/>
  <c r="T31" i="1"/>
  <c r="V30" i="1"/>
  <c r="U30" i="1"/>
  <c r="T30" i="1"/>
  <c r="V29" i="1"/>
  <c r="U29" i="1"/>
  <c r="T29" i="1"/>
  <c r="V28" i="1"/>
  <c r="U28" i="1"/>
  <c r="T28" i="1"/>
  <c r="S27" i="1"/>
  <c r="R27" i="1"/>
  <c r="Q27" i="1"/>
  <c r="P27" i="1"/>
  <c r="O27" i="1"/>
  <c r="N27" i="1"/>
  <c r="M27" i="1"/>
  <c r="L27" i="1"/>
  <c r="K27" i="1"/>
  <c r="J27" i="1"/>
  <c r="I27" i="1"/>
  <c r="H27" i="1"/>
  <c r="V26" i="1"/>
  <c r="U26" i="1"/>
  <c r="T26" i="1"/>
  <c r="V25" i="1"/>
  <c r="U25" i="1"/>
  <c r="T25" i="1"/>
  <c r="V24" i="1"/>
  <c r="U24" i="1"/>
  <c r="T24" i="1"/>
  <c r="V23" i="1"/>
  <c r="U23" i="1"/>
  <c r="T23" i="1"/>
  <c r="V22" i="1"/>
  <c r="U22" i="1"/>
  <c r="T22" i="1"/>
  <c r="V21" i="1"/>
  <c r="U21" i="1"/>
  <c r="T21" i="1"/>
  <c r="V20" i="1"/>
  <c r="U20" i="1"/>
  <c r="T20" i="1"/>
  <c r="V19" i="1"/>
  <c r="U19" i="1"/>
  <c r="T19" i="1"/>
  <c r="V18" i="1"/>
  <c r="U18" i="1"/>
  <c r="T18" i="1"/>
  <c r="V17" i="1"/>
  <c r="U17" i="1"/>
  <c r="T17" i="1"/>
  <c r="V16" i="1"/>
  <c r="U16" i="1"/>
  <c r="U27" i="1" s="1"/>
  <c r="T16" i="1"/>
  <c r="S15" i="1"/>
  <c r="R15" i="1"/>
  <c r="Q15" i="1"/>
  <c r="P15" i="1"/>
  <c r="O15" i="1"/>
  <c r="N15" i="1"/>
  <c r="M15" i="1"/>
  <c r="L15" i="1"/>
  <c r="K15" i="1"/>
  <c r="J15" i="1"/>
  <c r="I15" i="1"/>
  <c r="H15" i="1"/>
  <c r="V13" i="1"/>
  <c r="V15" i="1" s="1"/>
  <c r="U13" i="1"/>
  <c r="U15" i="1" s="1"/>
  <c r="T13" i="1"/>
  <c r="T15" i="1" s="1"/>
  <c r="S12" i="1"/>
  <c r="R12" i="1"/>
  <c r="Q12" i="1"/>
  <c r="Q46" i="1" s="1"/>
  <c r="P12" i="1"/>
  <c r="O12" i="1"/>
  <c r="N12" i="1"/>
  <c r="M12" i="1"/>
  <c r="M46" i="1" s="1"/>
  <c r="L12" i="1"/>
  <c r="K12" i="1"/>
  <c r="J12" i="1"/>
  <c r="I12" i="1"/>
  <c r="I46" i="1" s="1"/>
  <c r="H12" i="1"/>
  <c r="V10" i="1"/>
  <c r="U10" i="1"/>
  <c r="T10" i="1"/>
  <c r="V9" i="1"/>
  <c r="U9" i="1"/>
  <c r="T9" i="1"/>
  <c r="V8" i="1"/>
  <c r="U8" i="1"/>
  <c r="T8" i="1"/>
  <c r="V7" i="1"/>
  <c r="U7" i="1"/>
  <c r="T7" i="1"/>
  <c r="V6" i="1"/>
  <c r="U6" i="1"/>
  <c r="T6" i="1"/>
  <c r="V5" i="1"/>
  <c r="U5" i="1"/>
  <c r="T5" i="1"/>
  <c r="S44" i="27"/>
  <c r="R44" i="27"/>
  <c r="Q44" i="27"/>
  <c r="P44" i="27"/>
  <c r="O44" i="27"/>
  <c r="N44" i="27"/>
  <c r="M44" i="27"/>
  <c r="L44" i="27"/>
  <c r="K44" i="27"/>
  <c r="J44" i="27"/>
  <c r="I44" i="27"/>
  <c r="H44" i="27"/>
  <c r="V43" i="27"/>
  <c r="U43" i="27"/>
  <c r="T43" i="27"/>
  <c r="V42" i="27"/>
  <c r="U42" i="27"/>
  <c r="T42" i="27"/>
  <c r="V41" i="27"/>
  <c r="U41" i="27"/>
  <c r="T41" i="27"/>
  <c r="V40" i="27"/>
  <c r="U40" i="27"/>
  <c r="T40" i="27"/>
  <c r="V39" i="27"/>
  <c r="U39" i="27"/>
  <c r="T39" i="27"/>
  <c r="V38" i="27"/>
  <c r="U38" i="27"/>
  <c r="T38" i="27"/>
  <c r="V37" i="27"/>
  <c r="U37" i="27"/>
  <c r="T37" i="27"/>
  <c r="V36" i="27"/>
  <c r="U36" i="27"/>
  <c r="T36" i="27"/>
  <c r="V35" i="27"/>
  <c r="U35" i="27"/>
  <c r="T35" i="27"/>
  <c r="V34" i="27"/>
  <c r="U34" i="27"/>
  <c r="T34" i="27"/>
  <c r="V33" i="27"/>
  <c r="U33" i="27"/>
  <c r="T33" i="27"/>
  <c r="V32" i="27"/>
  <c r="U32" i="27"/>
  <c r="T32" i="27"/>
  <c r="V31" i="27"/>
  <c r="U31" i="27"/>
  <c r="T31" i="27"/>
  <c r="S30" i="27"/>
  <c r="R30" i="27"/>
  <c r="Q30" i="27"/>
  <c r="P30" i="27"/>
  <c r="O30" i="27"/>
  <c r="N30" i="27"/>
  <c r="M30" i="27"/>
  <c r="L30" i="27"/>
  <c r="K30" i="27"/>
  <c r="J30" i="27"/>
  <c r="I30" i="27"/>
  <c r="H30" i="27"/>
  <c r="V29" i="27"/>
  <c r="U29" i="27"/>
  <c r="T29" i="27"/>
  <c r="V28" i="27"/>
  <c r="U28" i="27"/>
  <c r="T28" i="27"/>
  <c r="V27" i="27"/>
  <c r="U27" i="27"/>
  <c r="T27" i="27"/>
  <c r="V26" i="27"/>
  <c r="U26" i="27"/>
  <c r="T26" i="27"/>
  <c r="V25" i="27"/>
  <c r="U25" i="27"/>
  <c r="T25" i="27"/>
  <c r="V24" i="27"/>
  <c r="U24" i="27"/>
  <c r="T24" i="27"/>
  <c r="V23" i="27"/>
  <c r="U23" i="27"/>
  <c r="T23" i="27"/>
  <c r="V22" i="27"/>
  <c r="U22" i="27"/>
  <c r="T22" i="27"/>
  <c r="V21" i="27"/>
  <c r="U21" i="27"/>
  <c r="T21" i="27"/>
  <c r="V20" i="27"/>
  <c r="U20" i="27"/>
  <c r="T20" i="27"/>
  <c r="V19" i="27"/>
  <c r="U19" i="27"/>
  <c r="T19" i="27"/>
  <c r="V18" i="27"/>
  <c r="U18" i="27"/>
  <c r="T18" i="27"/>
  <c r="V17" i="27"/>
  <c r="U17" i="27"/>
  <c r="T17" i="27"/>
  <c r="V16" i="27"/>
  <c r="U16" i="27"/>
  <c r="T16" i="27"/>
  <c r="S15" i="27"/>
  <c r="R15" i="27"/>
  <c r="Q15" i="27"/>
  <c r="P15" i="27"/>
  <c r="O15" i="27"/>
  <c r="N15" i="27"/>
  <c r="M15" i="27"/>
  <c r="L15" i="27"/>
  <c r="L45" i="27" s="1"/>
  <c r="K15" i="27"/>
  <c r="J15" i="27"/>
  <c r="I15" i="27"/>
  <c r="H15" i="27"/>
  <c r="V13" i="27"/>
  <c r="V15" i="27" s="1"/>
  <c r="U13" i="27"/>
  <c r="U15" i="27" s="1"/>
  <c r="T13" i="27"/>
  <c r="T15" i="27" s="1"/>
  <c r="S12" i="27"/>
  <c r="S45" i="27" s="1"/>
  <c r="R12" i="27"/>
  <c r="Q12" i="27"/>
  <c r="P12" i="27"/>
  <c r="O12" i="27"/>
  <c r="O45" i="27" s="1"/>
  <c r="N12" i="27"/>
  <c r="M12" i="27"/>
  <c r="K45" i="27"/>
  <c r="J12" i="27"/>
  <c r="I12" i="27"/>
  <c r="H12" i="27"/>
  <c r="V10" i="27"/>
  <c r="U10" i="27"/>
  <c r="T10" i="27"/>
  <c r="V9" i="27"/>
  <c r="U9" i="27"/>
  <c r="T9" i="27"/>
  <c r="V8" i="27"/>
  <c r="U8" i="27"/>
  <c r="T8" i="27"/>
  <c r="U7" i="27"/>
  <c r="T7" i="27"/>
  <c r="V6" i="27"/>
  <c r="U6" i="27"/>
  <c r="T6" i="27"/>
  <c r="V5" i="27"/>
  <c r="U5" i="27"/>
  <c r="T5" i="27"/>
  <c r="T12" i="27" s="1"/>
  <c r="F155" i="18" l="1"/>
  <c r="J155" i="18"/>
  <c r="U12" i="27"/>
  <c r="H45" i="27"/>
  <c r="P45" i="27"/>
  <c r="U30" i="27"/>
  <c r="J46" i="1"/>
  <c r="N46" i="1"/>
  <c r="R46" i="1"/>
  <c r="U45" i="1"/>
  <c r="G149" i="28"/>
  <c r="K149" i="28"/>
  <c r="G155" i="18"/>
  <c r="K155" i="18"/>
  <c r="V12" i="27"/>
  <c r="V45" i="27" s="1"/>
  <c r="I45" i="27"/>
  <c r="M45" i="27"/>
  <c r="Q45" i="27"/>
  <c r="V30" i="27"/>
  <c r="T30" i="27"/>
  <c r="T45" i="27" s="1"/>
  <c r="T44" i="27"/>
  <c r="U12" i="1"/>
  <c r="U46" i="1" s="1"/>
  <c r="K46" i="1"/>
  <c r="O46" i="1"/>
  <c r="S46" i="1"/>
  <c r="V27" i="1"/>
  <c r="V45" i="1"/>
  <c r="H81" i="28"/>
  <c r="F81" i="28"/>
  <c r="J81" i="28"/>
  <c r="F149" i="28"/>
  <c r="F150" i="28" s="1"/>
  <c r="J149" i="28"/>
  <c r="H149" i="28"/>
  <c r="F47" i="18"/>
  <c r="F156" i="18" s="1"/>
  <c r="J47" i="18"/>
  <c r="H89" i="18"/>
  <c r="F127" i="18"/>
  <c r="J127" i="18"/>
  <c r="J156" i="18" s="1"/>
  <c r="H155" i="18"/>
  <c r="H156" i="18" s="1"/>
  <c r="J45" i="27"/>
  <c r="N45" i="27"/>
  <c r="R45" i="27"/>
  <c r="U44" i="27"/>
  <c r="V44" i="27"/>
  <c r="V12" i="1"/>
  <c r="T12" i="1"/>
  <c r="H46" i="1"/>
  <c r="L46" i="1"/>
  <c r="P46" i="1"/>
  <c r="T27" i="1"/>
  <c r="T45" i="1"/>
  <c r="G45" i="28"/>
  <c r="K45" i="28"/>
  <c r="L153" i="28"/>
  <c r="H153" i="28" s="1"/>
  <c r="G115" i="28"/>
  <c r="G150" i="28" s="1"/>
  <c r="K115" i="28"/>
  <c r="I115" i="28"/>
  <c r="G47" i="18"/>
  <c r="K47" i="18"/>
  <c r="L159" i="18"/>
  <c r="H159" i="18" s="1"/>
  <c r="G127" i="18"/>
  <c r="K127" i="18"/>
  <c r="I127" i="18"/>
  <c r="G156" i="18"/>
  <c r="K156" i="18"/>
  <c r="I47" i="18"/>
  <c r="K150" i="28"/>
  <c r="H150" i="28"/>
  <c r="J150" i="28"/>
  <c r="I45" i="28"/>
  <c r="I150" i="28" s="1"/>
  <c r="L157" i="28" s="1"/>
  <c r="U45" i="27" l="1"/>
  <c r="I156" i="18"/>
  <c r="L163" i="18" s="1"/>
  <c r="V46" i="1"/>
  <c r="T46" i="1"/>
</calcChain>
</file>

<file path=xl/sharedStrings.xml><?xml version="1.0" encoding="utf-8"?>
<sst xmlns="http://schemas.openxmlformats.org/spreadsheetml/2006/main" count="1574" uniqueCount="484">
  <si>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</si>
  <si>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</si>
  <si>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</si>
  <si>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</si>
  <si>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</si>
  <si>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</si>
  <si>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</si>
  <si>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</si>
  <si>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</si>
  <si>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</si>
  <si>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</si>
  <si>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학년</t>
  </si>
  <si>
    <t>학기</t>
  </si>
  <si>
    <t>이수
구분</t>
  </si>
  <si>
    <t>과목
구분</t>
  </si>
  <si>
    <t>비고</t>
  </si>
  <si>
    <t>시간</t>
  </si>
  <si>
    <t>필수</t>
  </si>
  <si>
    <t>선택</t>
    <phoneticPr fontId="10" type="noConversion"/>
  </si>
  <si>
    <t>필수</t>
    <phoneticPr fontId="10" type="noConversion"/>
  </si>
  <si>
    <t>총계</t>
  </si>
  <si>
    <t>전공학점</t>
  </si>
  <si>
    <t>전공선택 개설학점</t>
  </si>
  <si>
    <t>전공 개설학점 계</t>
  </si>
  <si>
    <t>교양·직업기초 계</t>
    <phoneticPr fontId="6" type="noConversion"/>
  </si>
  <si>
    <t>전공·현장중심 계</t>
    <phoneticPr fontId="6" type="noConversion"/>
  </si>
  <si>
    <t>학기 계</t>
    <phoneticPr fontId="6" type="noConversion"/>
  </si>
  <si>
    <t>전공필수 개설학점</t>
    <phoneticPr fontId="6" type="noConversion"/>
  </si>
  <si>
    <t>전공·NCS 계</t>
    <phoneticPr fontId="6" type="noConversion"/>
  </si>
  <si>
    <t>전공
·
NCS</t>
    <phoneticPr fontId="6" type="noConversion"/>
  </si>
  <si>
    <t>교양
·
직업
기초</t>
    <phoneticPr fontId="10" type="noConversion"/>
  </si>
  <si>
    <t>전공
 ·
현장
중심</t>
    <phoneticPr fontId="6" type="noConversion"/>
  </si>
  <si>
    <t>전공 
·
현장
중심</t>
    <phoneticPr fontId="6" type="noConversion"/>
  </si>
  <si>
    <t>교과
구분
1)</t>
    <phoneticPr fontId="6" type="noConversion"/>
  </si>
  <si>
    <t>교양·직업
기초학점</t>
    <phoneticPr fontId="10" type="noConversion"/>
  </si>
  <si>
    <t>2018~2019 교육과정(2년제)</t>
    <phoneticPr fontId="10" type="noConversion"/>
  </si>
  <si>
    <t>2018~2019 교육과정</t>
    <phoneticPr fontId="6" type="noConversion"/>
  </si>
  <si>
    <t>2017~2018학년도 교육과정</t>
    <phoneticPr fontId="10" type="noConversion"/>
  </si>
  <si>
    <t>2018~2019 학년도 교육과정</t>
    <phoneticPr fontId="10" type="noConversion"/>
  </si>
  <si>
    <t>교양·직업기초 개설학점</t>
    <phoneticPr fontId="10" type="noConversion"/>
  </si>
  <si>
    <t>교양·직업기초 개설학점 계</t>
    <phoneticPr fontId="10" type="noConversion"/>
  </si>
  <si>
    <t>총 개설학점 계</t>
  </si>
  <si>
    <t>O</t>
  </si>
  <si>
    <t>학과명(전공명/과정명) : 자동차기계과(수입차정비전공)</t>
    <phoneticPr fontId="6" type="noConversion"/>
  </si>
  <si>
    <t>Х</t>
  </si>
  <si>
    <t>전자제어엔진
(Electronic control engine)</t>
    <phoneticPr fontId="6" type="noConversion"/>
  </si>
  <si>
    <t>자동차전장실습Ⅲ
(Automotive Electrical Equipment PracticesⅢ)</t>
    <phoneticPr fontId="6" type="noConversion"/>
  </si>
  <si>
    <t>전자제어섀시I
(Electronic control chassis I)</t>
    <phoneticPr fontId="6" type="noConversion"/>
  </si>
  <si>
    <t>자동차전장회로분석
(Automotive harness circuit analysis)</t>
    <phoneticPr fontId="6" type="noConversion"/>
  </si>
  <si>
    <t>학과명(전공명/과정명) : 자동차기계과(자동차정비전공)</t>
    <phoneticPr fontId="6" type="noConversion"/>
  </si>
  <si>
    <t>직업기초능력</t>
  </si>
  <si>
    <t>인재양성유형명 : 자동차 정비인력양성유형</t>
    <phoneticPr fontId="6" type="noConversion"/>
  </si>
  <si>
    <t>교과목명
(영문명)</t>
    <phoneticPr fontId="6" type="noConversion"/>
  </si>
  <si>
    <t>학과명(전공명/과정명) : 자동차기계과(자동차기계전공)</t>
  </si>
  <si>
    <t>2018~2019 교육과정</t>
  </si>
  <si>
    <t xml:space="preserve">  </t>
  </si>
  <si>
    <t>선택</t>
  </si>
  <si>
    <t>대학생활</t>
  </si>
  <si>
    <t>X</t>
  </si>
  <si>
    <t>o</t>
  </si>
  <si>
    <t>소계</t>
  </si>
  <si>
    <t>자격증</t>
  </si>
  <si>
    <t>-</t>
  </si>
  <si>
    <t>현장실습 대체교과</t>
  </si>
  <si>
    <t>취업/창업</t>
  </si>
  <si>
    <t>합 계</t>
  </si>
  <si>
    <t>교양
·
직업
기초</t>
    <phoneticPr fontId="6" type="noConversion"/>
  </si>
  <si>
    <t>교과목명(영문명)</t>
  </si>
  <si>
    <t>2018~2019 교육과정(2년제)</t>
  </si>
  <si>
    <t>2017~2018학년도 교육과정</t>
  </si>
  <si>
    <t>2018~2019학년도 교육과정</t>
  </si>
  <si>
    <t>현행유지</t>
  </si>
  <si>
    <t>과목폐지</t>
  </si>
  <si>
    <t>과목신설</t>
  </si>
  <si>
    <t>시수변경</t>
  </si>
  <si>
    <t>과목명변경, 시수변경</t>
  </si>
  <si>
    <t>전공·NCS 계</t>
  </si>
  <si>
    <t>기계공학개론</t>
  </si>
  <si>
    <t>학기 계</t>
  </si>
  <si>
    <t>기계요소설계</t>
  </si>
  <si>
    <t>기계요소CAD I</t>
  </si>
  <si>
    <t>3D모델링 I</t>
  </si>
  <si>
    <t>부품설계CAD I</t>
  </si>
  <si>
    <t>기계공작실습</t>
  </si>
  <si>
    <t>3D 모델링 II</t>
  </si>
  <si>
    <t>CNC가공 I</t>
  </si>
  <si>
    <t>기계요소CAD II</t>
  </si>
  <si>
    <t>부품설계CAD II</t>
  </si>
  <si>
    <t>CAD응용실습 I</t>
  </si>
  <si>
    <t>유체공학개론</t>
  </si>
  <si>
    <t>생산관리개론</t>
  </si>
  <si>
    <t>CAD응용실습 II</t>
  </si>
  <si>
    <t>3D모델링 III</t>
  </si>
  <si>
    <t>현행유지　</t>
  </si>
  <si>
    <t>열공학개론</t>
  </si>
  <si>
    <t>금형설계</t>
  </si>
  <si>
    <t>제품디자인개론</t>
  </si>
  <si>
    <t>2018~2019 학년도 교육과정</t>
  </si>
  <si>
    <t>전공필수 개설학점</t>
  </si>
  <si>
    <t>교양·직업</t>
  </si>
  <si>
    <t>기초학점</t>
  </si>
  <si>
    <t>교양·직업기초 개설학점</t>
  </si>
  <si>
    <t>교양·직업기초 개설학점 계</t>
  </si>
  <si>
    <t>전체과목수</t>
  </si>
  <si>
    <t>교양·직업기초과목수</t>
  </si>
  <si>
    <t>전공·NCS과목수</t>
  </si>
  <si>
    <t>전공·현장중심과목수</t>
  </si>
  <si>
    <t>이수구분</t>
    <phoneticPr fontId="6" type="noConversion"/>
  </si>
  <si>
    <t>과목구분</t>
    <phoneticPr fontId="6" type="noConversion"/>
  </si>
  <si>
    <t>교과목 코드</t>
    <phoneticPr fontId="6" type="noConversion"/>
  </si>
  <si>
    <t>교양·  직업기초</t>
    <phoneticPr fontId="6" type="noConversion"/>
  </si>
  <si>
    <t>의사소통능력    (Communication skill)</t>
    <phoneticPr fontId="6" type="noConversion"/>
  </si>
  <si>
    <t>대학생활과인성Ⅰ(CollegelifeandpersonalityⅠ)</t>
    <phoneticPr fontId="6" type="noConversion"/>
  </si>
  <si>
    <t>수리능력 (Mathematicalcapability)</t>
    <phoneticPr fontId="6" type="noConversion"/>
  </si>
  <si>
    <t>대학생활과진로탐색(collegelifeandcareerexploration)</t>
    <phoneticPr fontId="6" type="noConversion"/>
  </si>
  <si>
    <t>교양·직업기초 계</t>
  </si>
  <si>
    <t>전공·현장중심 계</t>
  </si>
  <si>
    <t>팀프로젝트(대체교과)</t>
  </si>
  <si>
    <t>기계설계제도              (Drawing of Machine)</t>
    <phoneticPr fontId="6" type="noConversion"/>
  </si>
  <si>
    <t>기계설계제도               (Drawing of Machine)</t>
    <phoneticPr fontId="6" type="noConversion"/>
  </si>
  <si>
    <t>기초실습                         (Basic engineering practice)</t>
    <phoneticPr fontId="6" type="noConversion"/>
  </si>
  <si>
    <t>기초공작실습                   (Basic engineering practice)</t>
    <phoneticPr fontId="6" type="noConversion"/>
  </si>
  <si>
    <t>기초CAD                          (Basic CAD)</t>
    <phoneticPr fontId="6" type="noConversion"/>
  </si>
  <si>
    <t>CAD기초                          (Basic CAD)</t>
    <phoneticPr fontId="6" type="noConversion"/>
  </si>
  <si>
    <t>측정 및 시험법           (Measurement &amp; testing of Material)</t>
    <phoneticPr fontId="6" type="noConversion"/>
  </si>
  <si>
    <t>측정 및 시험법          (Measurement &amp; testing of Material)</t>
    <phoneticPr fontId="6" type="noConversion"/>
  </si>
  <si>
    <t>전공   ·    NCS</t>
    <phoneticPr fontId="6" type="noConversion"/>
  </si>
  <si>
    <t>전공   ·      현장 중심</t>
    <phoneticPr fontId="6" type="noConversion"/>
  </si>
  <si>
    <t>기계공작법                    (Machine manufacturing)</t>
    <phoneticPr fontId="6" type="noConversion"/>
  </si>
  <si>
    <t>기계공작법                      (Machine manufacturing)</t>
    <phoneticPr fontId="6" type="noConversion"/>
  </si>
  <si>
    <t>기계재료개론              (Introduction of Machine materials)</t>
    <phoneticPr fontId="6" type="noConversion"/>
  </si>
  <si>
    <t>대학생활과인성Ⅱ      (CollegelifeandpersonalityⅡ)</t>
    <phoneticPr fontId="6" type="noConversion"/>
  </si>
  <si>
    <t>영어회화Ⅱ             (EnglishconversationⅡ)</t>
    <phoneticPr fontId="6" type="noConversion"/>
  </si>
  <si>
    <t>도면해독                  (Techniques of Mechanical drawing)</t>
    <phoneticPr fontId="6" type="noConversion"/>
  </si>
  <si>
    <t>도면해독                 (Techniques of Mechanical drawing)</t>
    <phoneticPr fontId="6" type="noConversion"/>
  </si>
  <si>
    <t>CNC프로그래밍                (CNC Programing)</t>
    <phoneticPr fontId="6" type="noConversion"/>
  </si>
  <si>
    <t>CNC프로그래밍                 (CNC Programing)</t>
    <phoneticPr fontId="6" type="noConversion"/>
  </si>
  <si>
    <t>기계설계CAD I                 (CAD I for Machine Design)</t>
    <phoneticPr fontId="6" type="noConversion"/>
  </si>
  <si>
    <t>3D모델링 기초                    (3D modeling a basic)</t>
    <phoneticPr fontId="6" type="noConversion"/>
  </si>
  <si>
    <t>기계제작실습                (Machine manufacturing practice)</t>
    <phoneticPr fontId="6" type="noConversion"/>
  </si>
  <si>
    <t>전공·NCS 계</t>
    <phoneticPr fontId="6" type="noConversion"/>
  </si>
  <si>
    <t>전공    ·   NCS</t>
    <phoneticPr fontId="6" type="noConversion"/>
  </si>
  <si>
    <t>전공·현장중심 계</t>
    <phoneticPr fontId="6" type="noConversion"/>
  </si>
  <si>
    <t>전공   ·      현장 중심</t>
    <phoneticPr fontId="6" type="noConversion"/>
  </si>
  <si>
    <t>교양·직업기초 계</t>
    <phoneticPr fontId="6" type="noConversion"/>
  </si>
  <si>
    <t>교양   ·      직업 기초</t>
    <phoneticPr fontId="6" type="noConversion"/>
  </si>
  <si>
    <t>전공    ·      현장  중심</t>
    <phoneticPr fontId="6" type="noConversion"/>
  </si>
  <si>
    <t>전공    ·    NCS</t>
    <phoneticPr fontId="6" type="noConversion"/>
  </si>
  <si>
    <t>기계설계CAD II                     (CAD II for Machine Design)</t>
    <phoneticPr fontId="6" type="noConversion"/>
  </si>
  <si>
    <t>전기전자기초                      (Basics of Electrical Electronics)</t>
    <phoneticPr fontId="6" type="noConversion"/>
  </si>
  <si>
    <t>CNC가공                         (CNC Machining Practice)</t>
    <phoneticPr fontId="6" type="noConversion"/>
  </si>
  <si>
    <t>3D모델링 응용                    (3D modeling application)</t>
    <phoneticPr fontId="6" type="noConversion"/>
  </si>
  <si>
    <t>치공구설계                         (Jig &amp; Fixture Design)</t>
    <phoneticPr fontId="6" type="noConversion"/>
  </si>
  <si>
    <t>교양   ·      직업  기초</t>
    <phoneticPr fontId="6" type="noConversion"/>
  </si>
  <si>
    <t>3D모델링 실무                 (Practical of 3D modeling)</t>
    <phoneticPr fontId="6" type="noConversion"/>
  </si>
  <si>
    <t>MCT가공                               (MCT Machining Practice)</t>
    <phoneticPr fontId="6" type="noConversion"/>
  </si>
  <si>
    <t>기계유지보수               (Machine maintenance)</t>
    <phoneticPr fontId="6" type="noConversion"/>
  </si>
  <si>
    <t>자동화시스템                       (Automatic system)</t>
    <phoneticPr fontId="6" type="noConversion"/>
  </si>
  <si>
    <t>열역학개론                 (Introduction of Thermodynamics)</t>
    <phoneticPr fontId="6" type="noConversion"/>
  </si>
  <si>
    <t>현장실습                              (FieldPractice)</t>
    <phoneticPr fontId="6" type="noConversion"/>
  </si>
  <si>
    <t>현장실습                           (FieldPractice)</t>
    <phoneticPr fontId="6" type="noConversion"/>
  </si>
  <si>
    <t>취업·창업준비실무Ⅱ                    (Job·FoundationpreparationpraticeⅡ</t>
    <phoneticPr fontId="6" type="noConversion"/>
  </si>
  <si>
    <t>전공   ·    NCS</t>
    <phoneticPr fontId="6" type="noConversion"/>
  </si>
  <si>
    <t>전공·현장중심 계</t>
    <phoneticPr fontId="6" type="noConversion"/>
  </si>
  <si>
    <t>전공   ·      현장 중심</t>
    <phoneticPr fontId="6" type="noConversion"/>
  </si>
  <si>
    <t>총              개설          학점</t>
    <phoneticPr fontId="6" type="noConversion"/>
  </si>
  <si>
    <t>치공구설계                           (Jig &amp; Fixture Design)</t>
    <phoneticPr fontId="6" type="noConversion"/>
  </si>
  <si>
    <t>인재양성유형명 : 기계설계 및 제조인력 양성유형</t>
    <phoneticPr fontId="6" type="noConversion"/>
  </si>
  <si>
    <t>교과목      코드</t>
    <phoneticPr fontId="6" type="noConversion"/>
  </si>
  <si>
    <t>교과            구분            1)</t>
    <phoneticPr fontId="6" type="noConversion"/>
  </si>
  <si>
    <t>NCS        관련성2)</t>
    <phoneticPr fontId="6" type="noConversion"/>
  </si>
  <si>
    <t>학습         모듈
3)</t>
    <phoneticPr fontId="6" type="noConversion"/>
  </si>
  <si>
    <t>의사소통능력            (Communicationskill)</t>
    <phoneticPr fontId="6" type="noConversion"/>
  </si>
  <si>
    <t xml:space="preserve">대학생활과진로탐색                      collegelifeandcareerexploration) </t>
    <phoneticPr fontId="6" type="noConversion"/>
  </si>
  <si>
    <t>전공        ·           NCS</t>
    <phoneticPr fontId="6" type="noConversion"/>
  </si>
  <si>
    <t>전공         ·             현장      중심</t>
    <phoneticPr fontId="6" type="noConversion"/>
  </si>
  <si>
    <t>기계설계제도                    (Drawing of Machine)</t>
    <phoneticPr fontId="6" type="noConversion"/>
  </si>
  <si>
    <t>CAD기초                            (Basic CAD)</t>
    <phoneticPr fontId="6" type="noConversion"/>
  </si>
  <si>
    <t>기초공작실습                           (Basic engineering practice)</t>
    <phoneticPr fontId="6" type="noConversion"/>
  </si>
  <si>
    <t>측정 및 시험법                      (Measurement &amp; testing of Material)</t>
    <phoneticPr fontId="6" type="noConversion"/>
  </si>
  <si>
    <t>기계설계개론                           (Machine Elements)</t>
    <phoneticPr fontId="6" type="noConversion"/>
  </si>
  <si>
    <t>도면해독                        (Techniques of Mechanical drawing)</t>
    <phoneticPr fontId="6" type="noConversion"/>
  </si>
  <si>
    <t>기계설계CAD I                          (CAD I for Machine Design)</t>
    <phoneticPr fontId="6" type="noConversion"/>
  </si>
  <si>
    <t>3D모델링 기초                       (3D modeling a basic)</t>
    <phoneticPr fontId="6" type="noConversion"/>
  </si>
  <si>
    <t>CNC프로그래밍                       (CNC Programing)</t>
    <phoneticPr fontId="6" type="noConversion"/>
  </si>
  <si>
    <t>기계제작실습                            (Machine manufacturing practice</t>
    <phoneticPr fontId="6" type="noConversion"/>
  </si>
  <si>
    <t>3D모델링 응용                           (3D modeling application)</t>
    <phoneticPr fontId="6" type="noConversion"/>
  </si>
  <si>
    <t>CNC가공                            (CNC Machining Practice)</t>
    <phoneticPr fontId="6" type="noConversion"/>
  </si>
  <si>
    <t>기계설계CAD II                            (CAD II for Machine Design)</t>
    <phoneticPr fontId="6" type="noConversion"/>
  </si>
  <si>
    <t xml:space="preserve">치공구설계                           (Jig &amp; Fixture Design) </t>
    <phoneticPr fontId="6" type="noConversion"/>
  </si>
  <si>
    <t>3D모델링 실무                            (Practical of 3D modeling)</t>
    <phoneticPr fontId="6" type="noConversion"/>
  </si>
  <si>
    <t>기계유지보수                               (Machine maintenance)</t>
    <phoneticPr fontId="6" type="noConversion"/>
  </si>
  <si>
    <t>자동화시스템                               (Automatic system)</t>
    <phoneticPr fontId="6" type="noConversion"/>
  </si>
  <si>
    <t>현장실습                            (FieldPractice)</t>
    <phoneticPr fontId="6" type="noConversion"/>
  </si>
  <si>
    <t>취업·창업준비실무                          (Job·Foundationpreparationpratice)</t>
    <phoneticPr fontId="6" type="noConversion"/>
  </si>
  <si>
    <t>기계공작법                           (Machine manufacturing)</t>
    <phoneticPr fontId="6" type="noConversion"/>
  </si>
  <si>
    <t>기계재료특론                         (Introduction of Machine materials)</t>
    <phoneticPr fontId="6" type="noConversion"/>
  </si>
  <si>
    <t>재료역학개론                              (Introduction of material machine)</t>
    <phoneticPr fontId="6" type="noConversion"/>
  </si>
  <si>
    <t>유체역학개론                                (Introduction of Fluid Mechanics)</t>
    <phoneticPr fontId="6" type="noConversion"/>
  </si>
  <si>
    <t xml:space="preserve"> 열역학개론                                   (Introduction of Thermodynamics)</t>
    <phoneticPr fontId="6" type="noConversion"/>
  </si>
  <si>
    <r>
      <t xml:space="preserve"> 유체역학개론            </t>
    </r>
    <r>
      <rPr>
        <sz val="8"/>
        <color rgb="FF000000"/>
        <rFont val="맑은 고딕"/>
        <family val="3"/>
        <charset val="129"/>
        <scheme val="minor"/>
      </rPr>
      <t>(Introduction of Fluid Mechanics)</t>
    </r>
    <phoneticPr fontId="6" type="noConversion"/>
  </si>
  <si>
    <r>
      <t xml:space="preserve">취업·창업준비실무               </t>
    </r>
    <r>
      <rPr>
        <sz val="8"/>
        <color rgb="FF000000"/>
        <rFont val="맑은 고딕"/>
        <family val="3"/>
        <charset val="129"/>
        <scheme val="minor"/>
      </rPr>
      <t>(Job·Foundationpreparationpratice)</t>
    </r>
    <phoneticPr fontId="6" type="noConversion"/>
  </si>
  <si>
    <t>과목신설</t>
    <phoneticPr fontId="6" type="noConversion"/>
  </si>
  <si>
    <r>
      <t xml:space="preserve">취업·창업준비실무Ⅰ             </t>
    </r>
    <r>
      <rPr>
        <sz val="8"/>
        <color rgb="FF000000"/>
        <rFont val="맑은 고딕"/>
        <family val="3"/>
        <charset val="129"/>
        <scheme val="minor"/>
      </rPr>
      <t>(Job·FoundationpreparationpraticeⅠ)</t>
    </r>
    <phoneticPr fontId="6" type="noConversion"/>
  </si>
  <si>
    <t>재료역학</t>
    <phoneticPr fontId="6" type="noConversion"/>
  </si>
  <si>
    <t>영어회화Ⅰ    (EnglishconversationⅠ)</t>
    <phoneticPr fontId="6" type="noConversion"/>
  </si>
  <si>
    <t>교과목명                                (영문명)</t>
    <phoneticPr fontId="6" type="noConversion"/>
  </si>
  <si>
    <t xml:space="preserve">  </t>
    <phoneticPr fontId="6" type="noConversion"/>
  </si>
  <si>
    <t>시수변경</t>
    <phoneticPr fontId="6" type="noConversion"/>
  </si>
  <si>
    <t>교양 B과목</t>
    <phoneticPr fontId="6" type="noConversion"/>
  </si>
  <si>
    <t>교양 B과목</t>
    <phoneticPr fontId="6" type="noConversion"/>
  </si>
  <si>
    <t>교양   ·      직업 기초</t>
    <phoneticPr fontId="6" type="noConversion"/>
  </si>
  <si>
    <t>기계설계개론                 (Machine Elements)</t>
    <phoneticPr fontId="6" type="noConversion"/>
  </si>
  <si>
    <t>과목폐지</t>
    <phoneticPr fontId="6" type="noConversion"/>
  </si>
  <si>
    <r>
      <t xml:space="preserve"> 기계재료특론            </t>
    </r>
    <r>
      <rPr>
        <sz val="8"/>
        <color rgb="FF000000"/>
        <rFont val="맑은 고딕"/>
        <family val="3"/>
        <charset val="129"/>
        <scheme val="minor"/>
      </rPr>
      <t>(Introduction of Machine)</t>
    </r>
    <phoneticPr fontId="6" type="noConversion"/>
  </si>
  <si>
    <r>
      <t xml:space="preserve"> 재료역학개론            </t>
    </r>
    <r>
      <rPr>
        <sz val="8"/>
        <color rgb="FF000000"/>
        <rFont val="맑은 고딕"/>
        <family val="3"/>
        <charset val="129"/>
        <scheme val="minor"/>
      </rPr>
      <t>(Introduction of Material)</t>
    </r>
    <phoneticPr fontId="6" type="noConversion"/>
  </si>
  <si>
    <t>학과명(전공명/과정명) : 자동차기계과(자동차정비전공)</t>
    <phoneticPr fontId="6" type="noConversion"/>
  </si>
  <si>
    <t>인재양성유형명 : 자동차 정비 및 제조 인력양성유형</t>
    <phoneticPr fontId="6" type="noConversion"/>
  </si>
  <si>
    <t>NCS
관련성2)</t>
    <phoneticPr fontId="6" type="noConversion"/>
  </si>
  <si>
    <t>학습
모듈
3)</t>
    <phoneticPr fontId="6" type="noConversion"/>
  </si>
  <si>
    <t>교양
·
직업
기초</t>
    <phoneticPr fontId="6" type="noConversion"/>
  </si>
  <si>
    <t>필수</t>
    <phoneticPr fontId="6" type="noConversion"/>
  </si>
  <si>
    <t>의사소통능력
(Communication skill)</t>
    <phoneticPr fontId="6" type="noConversion"/>
  </si>
  <si>
    <t>직업기초능력</t>
    <phoneticPr fontId="6" type="noConversion"/>
  </si>
  <si>
    <t>O</t>
    <phoneticPr fontId="6" type="noConversion"/>
  </si>
  <si>
    <t>X</t>
    <phoneticPr fontId="6" type="noConversion"/>
  </si>
  <si>
    <t>선택</t>
    <phoneticPr fontId="6" type="noConversion"/>
  </si>
  <si>
    <t xml:space="preserve">대학생활과 진로탐색
college life and career exploration) </t>
    <phoneticPr fontId="6" type="noConversion"/>
  </si>
  <si>
    <t>대학생활</t>
    <phoneticPr fontId="6" type="noConversion"/>
  </si>
  <si>
    <t>교양 B과목</t>
    <phoneticPr fontId="6" type="noConversion"/>
  </si>
  <si>
    <t>소계</t>
    <phoneticPr fontId="6" type="noConversion"/>
  </si>
  <si>
    <t>전공
·
NCS</t>
    <phoneticPr fontId="6" type="noConversion"/>
  </si>
  <si>
    <t>필수</t>
    <phoneticPr fontId="6" type="noConversion"/>
  </si>
  <si>
    <t>자동차전장회로분석
(Automotive harness circuit analysis)</t>
    <phoneticPr fontId="6" type="noConversion"/>
  </si>
  <si>
    <t>현장실습 대체교과</t>
    <phoneticPr fontId="6" type="noConversion"/>
  </si>
  <si>
    <t>소계</t>
    <phoneticPr fontId="6" type="noConversion"/>
  </si>
  <si>
    <t>선택</t>
    <phoneticPr fontId="6" type="noConversion"/>
  </si>
  <si>
    <t>자동차엔진실습Ⅰ
(Automotive engine PracticesⅠ)</t>
    <phoneticPr fontId="6" type="noConversion"/>
  </si>
  <si>
    <t>-</t>
    <phoneticPr fontId="6" type="noConversion"/>
  </si>
  <si>
    <t>○</t>
    <phoneticPr fontId="6" type="noConversion"/>
  </si>
  <si>
    <t>자동차섀시실습Ⅰ
(Automotive Chassis PracticesⅠ)</t>
    <phoneticPr fontId="6" type="noConversion"/>
  </si>
  <si>
    <t>자동차엔진실습Ⅱ
(Automotive engine PracticesⅡ)</t>
    <phoneticPr fontId="6" type="noConversion"/>
  </si>
  <si>
    <t>자동차전장실습Ⅱ
(Automotive Electrical Equipment PracticesⅡ)</t>
    <phoneticPr fontId="6" type="noConversion"/>
  </si>
  <si>
    <t>자동차섀시실습Ⅱ
(Automotive Chassis PracticesⅡ)</t>
    <phoneticPr fontId="6" type="noConversion"/>
  </si>
  <si>
    <t>-</t>
    <phoneticPr fontId="6" type="noConversion"/>
  </si>
  <si>
    <t>○</t>
    <phoneticPr fontId="6" type="noConversion"/>
  </si>
  <si>
    <t>O</t>
    <phoneticPr fontId="6" type="noConversion"/>
  </si>
  <si>
    <t>전자제어디젤엔진 I
(Electronic control Diesel Engine I)</t>
    <phoneticPr fontId="6" type="noConversion"/>
  </si>
  <si>
    <t>자동차CAD I
(Automotive CAD I)</t>
    <phoneticPr fontId="6" type="noConversion"/>
  </si>
  <si>
    <t>전자제어엔진
(Electronic control engine)</t>
    <phoneticPr fontId="6" type="noConversion"/>
  </si>
  <si>
    <t>전자제어디젤엔진Ⅱ
(Electronic control Diesel EngineⅡ)</t>
    <phoneticPr fontId="6" type="noConversion"/>
  </si>
  <si>
    <t>전자제어디젤엔진Ⅱ
(Electronic control Diesel EngineⅡ)</t>
    <phoneticPr fontId="6" type="noConversion"/>
  </si>
  <si>
    <t>자동차전장실습Ⅲ
(Automotive Electrical Equipment PracticesⅢ)</t>
    <phoneticPr fontId="6" type="noConversion"/>
  </si>
  <si>
    <t>전자제어섀시I
(Electronic control chassis I)</t>
    <phoneticPr fontId="6" type="noConversion"/>
  </si>
  <si>
    <t>자동차CAD Ⅱ
(Automotive CAD Ⅱ)</t>
    <phoneticPr fontId="6" type="noConversion"/>
  </si>
  <si>
    <t>전자제어섀시Ⅱ
(Electronic control chassis Ⅱ)</t>
    <phoneticPr fontId="6" type="noConversion"/>
  </si>
  <si>
    <t>전자제어섀시Ⅱ
(Electronic control chassis Ⅱ)</t>
    <phoneticPr fontId="6" type="noConversion"/>
  </si>
  <si>
    <t>전공
·
현장
중심</t>
    <phoneticPr fontId="6" type="noConversion"/>
  </si>
  <si>
    <t>현장실습
(Field Practice)</t>
    <phoneticPr fontId="6" type="noConversion"/>
  </si>
  <si>
    <t>현장실습
(Field Practice)</t>
    <phoneticPr fontId="6" type="noConversion"/>
  </si>
  <si>
    <t>X</t>
    <phoneticPr fontId="6" type="noConversion"/>
  </si>
  <si>
    <t>취업·창업준비실무
(Job·Foundation preparation pratice)</t>
    <phoneticPr fontId="6" type="noConversion"/>
  </si>
  <si>
    <t>취업·창업준비실무
(Job·Foundation preparation pratice)</t>
    <phoneticPr fontId="6" type="noConversion"/>
  </si>
  <si>
    <t>취업/창업</t>
    <phoneticPr fontId="6" type="noConversion"/>
  </si>
  <si>
    <t>자동차전장실습Ⅰ
(Automotive Electrical Equipment PracticesⅠ)</t>
    <phoneticPr fontId="6" type="noConversion"/>
  </si>
  <si>
    <t>자동차공학해석
(Automotive Engineering)</t>
    <phoneticPr fontId="6" type="noConversion"/>
  </si>
  <si>
    <t>자격증</t>
    <phoneticPr fontId="6" type="noConversion"/>
  </si>
  <si>
    <t>Х</t>
    <phoneticPr fontId="6" type="noConversion"/>
  </si>
  <si>
    <t>일반기계공학
(General Mechanical Engineering)</t>
    <phoneticPr fontId="6" type="noConversion"/>
  </si>
  <si>
    <t>자격증</t>
    <phoneticPr fontId="6" type="noConversion"/>
  </si>
  <si>
    <t>Х</t>
    <phoneticPr fontId="6" type="noConversion"/>
  </si>
  <si>
    <t>자동차보상실무I
(Automobile compensate practical I)</t>
    <phoneticPr fontId="6" type="noConversion"/>
  </si>
  <si>
    <t>자동차보상실무Ⅱ
(Automobile compensate practical Ⅱ)</t>
    <phoneticPr fontId="6" type="noConversion"/>
  </si>
  <si>
    <t>자동차튜닝실무
(Automotive tuning pratice)</t>
    <phoneticPr fontId="6" type="noConversion"/>
  </si>
  <si>
    <t xml:space="preserve">자동차계측공학
(Automobile instrumentation engineering) </t>
    <phoneticPr fontId="6" type="noConversion"/>
  </si>
  <si>
    <t>자동차튠업실무
(Automotive tune up pratice)</t>
    <phoneticPr fontId="6" type="noConversion"/>
  </si>
  <si>
    <t>자동차튠업실무
(Automotive tune up pratice)</t>
    <phoneticPr fontId="6" type="noConversion"/>
  </si>
  <si>
    <t>캡스톤디자인</t>
    <phoneticPr fontId="6" type="noConversion"/>
  </si>
  <si>
    <t xml:space="preserve">1) 교과구분은 다음과 같이 관련 키워드를 포함하거나 교과내용이 관련성이 있는 경우 "창의", "창업", "캡스톤디자인", "자격증", "진로"로 표기함.
※ 다음의 교과구분에 해당되지 않는경우 "-"로 가운데 정렬하여 표시
- 창의 관련 키워드 : 창의, 독창, 창출, 아이디어, 창작, 발상
- 창업 관련 키워드 : 기업가정신, 창업가정신, 창업, 사업계획서, 지적재산권, 특허, 비즈니스모델
- 캡스톤디자인 관련 키워드 : 캡스톤디자인, 창의공학설계, 팀프로젝트, 팀프로젝트 실습
- 자격증 관련 : 보육관련, 유치원정교사관련, 사회복지사관련, 안경사관련, 간호사관련 등 자격증 취득과 관련한 교과목
- 인성관련 교양교과목 : 인문학특강, 부모교육론, 21세기 리더와 리더십, 인성 이미지메이킹, 국제사회론(학생이 수강 신청시 택 1)
- 진로 및 4차 산업 관련 교양교과목 : 창업과경영, 창업론, 코딩교육, 빅데이터의 이해, 4차 산업혁명의 이해, 3D프린팅(학생이 수강 신청시 택 1)
- 직업기초능력교과목 : 의사소통능력, 수리능력, 문제해결능력, 자기개발능력, 자원관리능력, 대인관계능력, 정보능력, 기술능력, 조직이해능력, 직업윤리 중 택 1
2) NCS관련성
- (O) 인재양성별 능력단위를 사용하여 학습모듈을 일부 혹은 전부를 사용하는 경우
- (X) 인재양성별 능력단위를 사용하지 않는 경우
3) 학습모듈은 개발유무로 판단(O, X)로 표기 : (O)-개발, (X)-미개발
4) 현장실습 대체교과목 지정 필수
- 구분란에 현장실습 대체교과목 지정, 예)창의적공학설계(현장실습 대체교과)
5) 학점/이론/실습 시수의 소계와 합계가 반드시 일치되도록 작성 요망
6) 교과목명에 영문명을 반드시 표기 </t>
    <phoneticPr fontId="6" type="noConversion"/>
  </si>
  <si>
    <t>교과목명
(영문명)</t>
    <phoneticPr fontId="6" type="noConversion"/>
  </si>
  <si>
    <t>교과
구분
1)</t>
    <phoneticPr fontId="6" type="noConversion"/>
  </si>
  <si>
    <t>교양
·
직업
기초</t>
    <phoneticPr fontId="6" type="noConversion"/>
  </si>
  <si>
    <t>필수</t>
    <phoneticPr fontId="6" type="noConversion"/>
  </si>
  <si>
    <t>의사소통능력
(Communication skill)</t>
    <phoneticPr fontId="6" type="noConversion"/>
  </si>
  <si>
    <t>직업기초능력</t>
    <phoneticPr fontId="6" type="noConversion"/>
  </si>
  <si>
    <t>O</t>
    <phoneticPr fontId="6" type="noConversion"/>
  </si>
  <si>
    <t>X</t>
    <phoneticPr fontId="6" type="noConversion"/>
  </si>
  <si>
    <t>전공
·
NCS</t>
    <phoneticPr fontId="6" type="noConversion"/>
  </si>
  <si>
    <t>자동차전장회로분석
(Automotive harness circuit analysis)</t>
    <phoneticPr fontId="6" type="noConversion"/>
  </si>
  <si>
    <t>현장실습 대체교과</t>
    <phoneticPr fontId="6" type="noConversion"/>
  </si>
  <si>
    <t>선택</t>
    <phoneticPr fontId="6" type="noConversion"/>
  </si>
  <si>
    <t>자동차엔진실습Ⅰ
(AutomotiveenginePracticesⅠ)</t>
    <phoneticPr fontId="6" type="noConversion"/>
  </si>
  <si>
    <t>자동차섀시실습Ⅰ
(AutomotiveChassisPracticesⅠ)</t>
    <phoneticPr fontId="6" type="noConversion"/>
  </si>
  <si>
    <t>자동차엔진실습Ⅱ
(AutomotiveenginePracticesⅡ)</t>
    <phoneticPr fontId="6" type="noConversion"/>
  </si>
  <si>
    <t>자동차전장실습Ⅱ
(AutomotiveElectricalEquipmentPracticesⅡ)</t>
    <phoneticPr fontId="6" type="noConversion"/>
  </si>
  <si>
    <t>O</t>
    <phoneticPr fontId="6" type="noConversion"/>
  </si>
  <si>
    <t>자동차섀시실습Ⅱ
(AutomotiveChassisPracticesⅡ)</t>
    <phoneticPr fontId="6" type="noConversion"/>
  </si>
  <si>
    <t>전자제어디젤엔진I
(ElectroniccontrolDieselEngineI)</t>
    <phoneticPr fontId="6" type="noConversion"/>
  </si>
  <si>
    <t>전자제어엔진
(Electroniccontrolengine)</t>
    <phoneticPr fontId="6" type="noConversion"/>
  </si>
  <si>
    <t>전자제어섀시I
(ElectroniccontrolchassisI)</t>
    <phoneticPr fontId="6" type="noConversion"/>
  </si>
  <si>
    <t>전자제어디젤엔진Ⅱ
(ElectroniccontrolDieselEngineⅡ)</t>
    <phoneticPr fontId="6" type="noConversion"/>
  </si>
  <si>
    <t>전자제어섀시Ⅱ
(ElectroniccontrolchassisⅡ)</t>
    <phoneticPr fontId="6" type="noConversion"/>
  </si>
  <si>
    <t>현장실습
(FieldPractice)</t>
    <phoneticPr fontId="6" type="noConversion"/>
  </si>
  <si>
    <t>자동차전장실습Ⅰ
(AutomotiveElectricalEquipmentPracticesⅠ)</t>
    <phoneticPr fontId="6" type="noConversion"/>
  </si>
  <si>
    <t>일반기계공학
(GeneralMechanicalEngineering)</t>
    <phoneticPr fontId="6" type="noConversion"/>
  </si>
  <si>
    <t>수입차정비개론Ⅰ
(An introduction to import car tune upⅠ)</t>
    <phoneticPr fontId="6" type="noConversion"/>
  </si>
  <si>
    <t>자동차공학해석
(AutomotiveEngineering)</t>
    <phoneticPr fontId="6" type="noConversion"/>
  </si>
  <si>
    <t>자동차고장진단
(Automotivetroublediagnosis)</t>
    <phoneticPr fontId="6" type="noConversion"/>
  </si>
  <si>
    <t>수입차정비개론Ⅱ
(An introduction to import car tune upⅡ)</t>
    <phoneticPr fontId="6" type="noConversion"/>
  </si>
  <si>
    <t>자동차전공영어I
(Automobile english I)</t>
    <phoneticPr fontId="6" type="noConversion"/>
  </si>
  <si>
    <t>수입차고장진단I
(Import car trouble shooting I)</t>
    <phoneticPr fontId="6" type="noConversion"/>
  </si>
  <si>
    <t>수입차고장진단I
(Import car trouble shooting I)</t>
    <phoneticPr fontId="6" type="noConversion"/>
  </si>
  <si>
    <t>자동차전공영어Ⅱ
(Automobile englishⅡ)</t>
    <phoneticPr fontId="6" type="noConversion"/>
  </si>
  <si>
    <t xml:space="preserve">자동차계측공학
(Automobile instrumentation engineering) </t>
    <phoneticPr fontId="6" type="noConversion"/>
  </si>
  <si>
    <t>수입차고장진단Ⅱ
(Import car trouble shootingⅡ)</t>
    <phoneticPr fontId="6" type="noConversion"/>
  </si>
  <si>
    <t>수입차고장진단Ⅱ
(Import car trouble shootingⅡ)</t>
    <phoneticPr fontId="6" type="noConversion"/>
  </si>
  <si>
    <t>자동차튠업실무
(Automotivetuneuppratice)</t>
    <phoneticPr fontId="6" type="noConversion"/>
  </si>
  <si>
    <t>인재양성유형명 : 자동차 제조 및 정비</t>
    <phoneticPr fontId="6" type="noConversion"/>
  </si>
  <si>
    <t>학점·시수변경</t>
    <phoneticPr fontId="6" type="noConversion"/>
  </si>
  <si>
    <t>과목폐지</t>
    <phoneticPr fontId="6" type="noConversion"/>
  </si>
  <si>
    <t>과목신설</t>
    <phoneticPr fontId="6" type="noConversion"/>
  </si>
  <si>
    <t>개설학기 변경</t>
    <phoneticPr fontId="6" type="noConversion"/>
  </si>
  <si>
    <t>자동차고장진단
(Automotive trouble diagnosis)</t>
    <phoneticPr fontId="6" type="noConversion"/>
  </si>
  <si>
    <t>취업·창업준비실무Ⅱ
(Job·Foundation preparation praticeⅡ)</t>
    <phoneticPr fontId="6" type="noConversion"/>
  </si>
  <si>
    <t>학기 변경</t>
    <phoneticPr fontId="6" type="noConversion"/>
  </si>
  <si>
    <t>2018~2019학년도 교육과정</t>
    <phoneticPr fontId="10" type="noConversion"/>
  </si>
  <si>
    <t>교과목명(영문명)</t>
    <phoneticPr fontId="6" type="noConversion"/>
  </si>
  <si>
    <t>교양
·
직업
기초</t>
    <phoneticPr fontId="10" type="noConversion"/>
  </si>
  <si>
    <t>의사소통능력
(Communication skill)</t>
    <phoneticPr fontId="6" type="noConversion"/>
  </si>
  <si>
    <t>학점·시수변경</t>
    <phoneticPr fontId="6" type="noConversion"/>
  </si>
  <si>
    <t>선택</t>
    <phoneticPr fontId="10" type="noConversion"/>
  </si>
  <si>
    <t>대학생활과 인성Ⅰ
(College life and personalityⅠ)</t>
    <phoneticPr fontId="6" type="noConversion"/>
  </si>
  <si>
    <t>과목폐지</t>
    <phoneticPr fontId="6" type="noConversion"/>
  </si>
  <si>
    <t>수리능력
(Mathematical capability)</t>
    <phoneticPr fontId="6" type="noConversion"/>
  </si>
  <si>
    <t>영어회화Ⅰ
(English conversationⅠ)</t>
    <phoneticPr fontId="6" type="noConversion"/>
  </si>
  <si>
    <t>대학생활과 진로탐색
college life and career exploration)</t>
    <phoneticPr fontId="6" type="noConversion"/>
  </si>
  <si>
    <t>과목신설</t>
    <phoneticPr fontId="6" type="noConversion"/>
  </si>
  <si>
    <t>교양B과목</t>
    <phoneticPr fontId="6" type="noConversion"/>
  </si>
  <si>
    <t>교양·직업기초 계</t>
    <phoneticPr fontId="6" type="noConversion"/>
  </si>
  <si>
    <t>전공
·
NCS</t>
    <phoneticPr fontId="6" type="noConversion"/>
  </si>
  <si>
    <t>필수</t>
    <phoneticPr fontId="10" type="noConversion"/>
  </si>
  <si>
    <t>자동차엔진실습Ⅰ
(Automotive engine PracticesⅠ)</t>
    <phoneticPr fontId="6" type="noConversion"/>
  </si>
  <si>
    <t>자동차섀시실습Ⅰ
(Automotive Chassis PracticesⅠ)</t>
    <phoneticPr fontId="6" type="noConversion"/>
  </si>
  <si>
    <t>전공·NCS 계</t>
    <phoneticPr fontId="6" type="noConversion"/>
  </si>
  <si>
    <t>전공
 ·
현장
중심</t>
    <phoneticPr fontId="6" type="noConversion"/>
  </si>
  <si>
    <t>자동차엔진
(Automotive engine)</t>
    <phoneticPr fontId="6" type="noConversion"/>
  </si>
  <si>
    <t>자동차전장실습Ⅰ
(Automotive Electrical Equipment PracticesⅠ)</t>
    <phoneticPr fontId="6" type="noConversion"/>
  </si>
  <si>
    <t>개설학기 변경</t>
    <phoneticPr fontId="6" type="noConversion"/>
  </si>
  <si>
    <t>자동차섀시
(Automotive Chassis )</t>
    <phoneticPr fontId="6" type="noConversion"/>
  </si>
  <si>
    <t>개설학기 변경, 학점·시수변경</t>
    <phoneticPr fontId="6" type="noConversion"/>
  </si>
  <si>
    <t>자동차공학해석
(Automotive Engineering)</t>
    <phoneticPr fontId="6" type="noConversion"/>
  </si>
  <si>
    <t>자동차고장진단
(Automotive trouble diagnosis)</t>
    <phoneticPr fontId="6" type="noConversion"/>
  </si>
  <si>
    <t>일반기계공학
(General Mechanical Engineering)</t>
    <phoneticPr fontId="6" type="noConversion"/>
  </si>
  <si>
    <t>전공·현장중심 계</t>
    <phoneticPr fontId="6" type="noConversion"/>
  </si>
  <si>
    <t>학기 계</t>
    <phoneticPr fontId="6" type="noConversion"/>
  </si>
  <si>
    <t>대학생활과 인성Ⅱ
(College life and personalityⅡ)</t>
    <phoneticPr fontId="6" type="noConversion"/>
  </si>
  <si>
    <t>영어회화Ⅱ
(English conversationⅡ)</t>
    <phoneticPr fontId="6" type="noConversion"/>
  </si>
  <si>
    <t>전공
 ·
NCS</t>
    <phoneticPr fontId="6" type="noConversion"/>
  </si>
  <si>
    <t>자동차엔진실습Ⅱ
(Automotive engine PracticesⅡ)</t>
    <phoneticPr fontId="6" type="noConversion"/>
  </si>
  <si>
    <t>자동차전장실습Ⅱ
(Automotive Electrical Equipment PracticesⅡ)</t>
    <phoneticPr fontId="6" type="noConversion"/>
  </si>
  <si>
    <t>자동차섀시실습Ⅱ
(Automotive Chassis PracticesⅡ)</t>
    <phoneticPr fontId="6" type="noConversion"/>
  </si>
  <si>
    <t>전자제어디젤엔진 I
(Electronic control Diesel Engine I)</t>
    <phoneticPr fontId="6" type="noConversion"/>
  </si>
  <si>
    <t>자동차CAD I
(Automotive CAD I)</t>
    <phoneticPr fontId="6" type="noConversion"/>
  </si>
  <si>
    <t>자동차종합정비
(Automobile total maintenance)</t>
    <phoneticPr fontId="6" type="noConversion"/>
  </si>
  <si>
    <t>전자제어엔진
(Electronic control engine)</t>
    <phoneticPr fontId="6" type="noConversion"/>
  </si>
  <si>
    <t>전자제어디젤엔진Ⅱ
(Electronic control Diesel EngineⅡ)</t>
    <phoneticPr fontId="6" type="noConversion"/>
  </si>
  <si>
    <t>자동차전장실습Ⅲ
(Automotive Electrical Equipment PracticesⅢ)</t>
    <phoneticPr fontId="6" type="noConversion"/>
  </si>
  <si>
    <t>전자제어섀시I
(Electronic control chassis I)</t>
    <phoneticPr fontId="6" type="noConversion"/>
  </si>
  <si>
    <t>자동차CAD Ⅱ
(Automotive CAD Ⅱ)</t>
    <phoneticPr fontId="6" type="noConversion"/>
  </si>
  <si>
    <t>취업·창업준비실무Ⅰ
(Job·Foundation preparation praticeⅠ)</t>
    <phoneticPr fontId="6" type="noConversion"/>
  </si>
  <si>
    <t>자동차진단평가
 Automobile testing evaluation)</t>
    <phoneticPr fontId="6" type="noConversion"/>
  </si>
  <si>
    <t>자동차보상실무Ⅰ
(Automobile compensate practical Ⅰ)</t>
    <phoneticPr fontId="6" type="noConversion"/>
  </si>
  <si>
    <t>팀프로젝트실습Ⅰ
(Team Project praticeⅠ)</t>
    <phoneticPr fontId="6" type="noConversion"/>
  </si>
  <si>
    <t>취업·창업준비실무
(Job·Foundation preparation praticeⅠ)</t>
    <phoneticPr fontId="6" type="noConversion"/>
  </si>
  <si>
    <t>자동차보상실무I
(Automobile compensate practical I)</t>
    <phoneticPr fontId="6" type="noConversion"/>
  </si>
  <si>
    <t>자동차튜닝실무
(Automotive tuning pratice)</t>
    <phoneticPr fontId="6" type="noConversion"/>
  </si>
  <si>
    <t>자동차전장회로분석
(Automotive harness circuit analysis)</t>
    <phoneticPr fontId="6" type="noConversion"/>
  </si>
  <si>
    <t>전자제어섀시Ⅱ
(Electronic control chassis Ⅱ)</t>
    <phoneticPr fontId="6" type="noConversion"/>
  </si>
  <si>
    <t>자동차검사
(Automobile Inspection)</t>
    <phoneticPr fontId="6" type="noConversion"/>
  </si>
  <si>
    <t>전공 
·
현장
중심</t>
    <phoneticPr fontId="6" type="noConversion"/>
  </si>
  <si>
    <t>현장실습
(Field Practice)</t>
    <phoneticPr fontId="6" type="noConversion"/>
  </si>
  <si>
    <t>취업·창업준비실무Ⅱ
(Job·Foundation preparation praticeⅡ)</t>
    <phoneticPr fontId="6" type="noConversion"/>
  </si>
  <si>
    <t>자동차보상실무Ⅱ
(Automobile compensate practical Ⅱ)</t>
    <phoneticPr fontId="6" type="noConversion"/>
  </si>
  <si>
    <t xml:space="preserve">자동차계측공학
(Automobile instrumentation engineering) </t>
    <phoneticPr fontId="6" type="noConversion"/>
  </si>
  <si>
    <t>소비자심리학
(Consumer psychology)</t>
    <phoneticPr fontId="6" type="noConversion"/>
  </si>
  <si>
    <t>학기 변경</t>
    <phoneticPr fontId="6" type="noConversion"/>
  </si>
  <si>
    <t>자동차튜닝실무
(Automobile Tuning practical)</t>
    <phoneticPr fontId="6" type="noConversion"/>
  </si>
  <si>
    <t>팀프로젝트실습Ⅱ
(Team Project praticeⅡ)</t>
    <phoneticPr fontId="6" type="noConversion"/>
  </si>
  <si>
    <t>자동차튠업실무
(Automotive tune up pratice)</t>
    <phoneticPr fontId="6" type="noConversion"/>
  </si>
  <si>
    <t>2018~2019 학년도 교육과정</t>
    <phoneticPr fontId="10" type="noConversion"/>
  </si>
  <si>
    <t>전공필수 개설학점</t>
    <phoneticPr fontId="6" type="noConversion"/>
  </si>
  <si>
    <t>총
개설
학점</t>
    <phoneticPr fontId="10" type="noConversion"/>
  </si>
  <si>
    <t>전체과목수</t>
    <phoneticPr fontId="6" type="noConversion"/>
  </si>
  <si>
    <t>교양·
직업기초 과목수</t>
    <phoneticPr fontId="10" type="noConversion"/>
  </si>
  <si>
    <t>전공·
NCS 과목수</t>
    <phoneticPr fontId="6" type="noConversion"/>
  </si>
  <si>
    <t>전공·
현장중심 과목수</t>
    <phoneticPr fontId="6" type="noConversion"/>
  </si>
  <si>
    <t xml:space="preserve"> 총 개설학점 계</t>
    <phoneticPr fontId="10" type="noConversion"/>
  </si>
  <si>
    <t>학과명(전공명/과정명) : 자동차기계과(수입차정비전공)</t>
    <phoneticPr fontId="6" type="noConversion"/>
  </si>
  <si>
    <t>인재양성유형명 : 자동차 정비</t>
    <phoneticPr fontId="6" type="noConversion"/>
  </si>
  <si>
    <t>2018~2019 교육과정(2년제)</t>
    <phoneticPr fontId="10" type="noConversion"/>
  </si>
  <si>
    <t>교과목
코드</t>
    <phoneticPr fontId="6" type="noConversion"/>
  </si>
  <si>
    <t>2017~2018학년도 교육과정</t>
    <phoneticPr fontId="10" type="noConversion"/>
  </si>
  <si>
    <t>2018~2019학년도 교육과정</t>
    <phoneticPr fontId="10" type="noConversion"/>
  </si>
  <si>
    <t>교과목명(영문명)</t>
    <phoneticPr fontId="6" type="noConversion"/>
  </si>
  <si>
    <t>교양
·
직업
기초</t>
    <phoneticPr fontId="10" type="noConversion"/>
  </si>
  <si>
    <t>의사소통능력
(Communication skill)</t>
    <phoneticPr fontId="6" type="noConversion"/>
  </si>
  <si>
    <t>학점·시수변경</t>
    <phoneticPr fontId="6" type="noConversion"/>
  </si>
  <si>
    <t>선택</t>
    <phoneticPr fontId="10" type="noConversion"/>
  </si>
  <si>
    <t>대학생활과 인성Ⅰ
(College life and personality Ⅰ)</t>
    <phoneticPr fontId="6" type="noConversion"/>
  </si>
  <si>
    <t>과목폐지</t>
    <phoneticPr fontId="6" type="noConversion"/>
  </si>
  <si>
    <t>수리능력
(Mathematical capability)</t>
    <phoneticPr fontId="6" type="noConversion"/>
  </si>
  <si>
    <t>영어회화 I
(English conversation I)</t>
    <phoneticPr fontId="6" type="noConversion"/>
  </si>
  <si>
    <t>대학생활과 진로탐색
college life and career exploration)</t>
    <phoneticPr fontId="6" type="noConversion"/>
  </si>
  <si>
    <t>과목신설</t>
    <phoneticPr fontId="6" type="noConversion"/>
  </si>
  <si>
    <t>교양B과목</t>
    <phoneticPr fontId="6" type="noConversion"/>
  </si>
  <si>
    <t>교양·직업기초 계</t>
    <phoneticPr fontId="6" type="noConversion"/>
  </si>
  <si>
    <t>전공
·
NCS</t>
    <phoneticPr fontId="6" type="noConversion"/>
  </si>
  <si>
    <t>필수</t>
    <phoneticPr fontId="10" type="noConversion"/>
  </si>
  <si>
    <t>자동차엔진실습Ⅰ
(Automotive engine PracticesⅠ)</t>
    <phoneticPr fontId="6" type="noConversion"/>
  </si>
  <si>
    <t>자동차섀시실습Ⅰ
(Automotive Chassis PracticesⅠ)</t>
    <phoneticPr fontId="6" type="noConversion"/>
  </si>
  <si>
    <t>전공·NCS 계</t>
    <phoneticPr fontId="6" type="noConversion"/>
  </si>
  <si>
    <t>전공
 ·
현장
중심</t>
    <phoneticPr fontId="6" type="noConversion"/>
  </si>
  <si>
    <t>자동차엔진
(Automotive engine)</t>
    <phoneticPr fontId="6" type="noConversion"/>
  </si>
  <si>
    <t>자동차전장실습Ⅰ
(Automotive Electrical Equipment PracticesⅠ)</t>
    <phoneticPr fontId="6" type="noConversion"/>
  </si>
  <si>
    <t>개설학기 변경</t>
    <phoneticPr fontId="6" type="noConversion"/>
  </si>
  <si>
    <t>자동차섀시
(Automotive Chassis )</t>
    <phoneticPr fontId="6" type="noConversion"/>
  </si>
  <si>
    <t>자동차공학해석
(Automotive Engineering)</t>
    <phoneticPr fontId="6" type="noConversion"/>
  </si>
  <si>
    <t>자동차고장진단
(Automotive trouble diagnosis)</t>
    <phoneticPr fontId="6" type="noConversion"/>
  </si>
  <si>
    <t>개설학기 변경, 학점·시수변경</t>
    <phoneticPr fontId="6" type="noConversion"/>
  </si>
  <si>
    <t>일반기계공학
(General Mechanical Engineering)</t>
    <phoneticPr fontId="6" type="noConversion"/>
  </si>
  <si>
    <t>수입차정비개론Ⅰ
(An introduction to import car tune upⅠ)</t>
    <phoneticPr fontId="6" type="noConversion"/>
  </si>
  <si>
    <t>전공·현장중심 계</t>
    <phoneticPr fontId="6" type="noConversion"/>
  </si>
  <si>
    <t>학기 계</t>
    <phoneticPr fontId="6" type="noConversion"/>
  </si>
  <si>
    <t>대학생활과 인성Ⅱ
(College life and personalityⅡ)</t>
    <phoneticPr fontId="6" type="noConversion"/>
  </si>
  <si>
    <t>영어회화Ⅱ
(English conversationⅡ)</t>
    <phoneticPr fontId="6" type="noConversion"/>
  </si>
  <si>
    <t>전공
 ·
NCS</t>
    <phoneticPr fontId="6" type="noConversion"/>
  </si>
  <si>
    <t>자동차엔진실습Ⅱ
(Automotive engine PracticesⅡ)</t>
    <phoneticPr fontId="6" type="noConversion"/>
  </si>
  <si>
    <t>자동차전장실습Ⅱ
(Automotive Electrical Equipment PracticesⅡ)</t>
    <phoneticPr fontId="6" type="noConversion"/>
  </si>
  <si>
    <t>자동차섀시실습Ⅱ
(Automotive Chassis PracticesⅡ)</t>
    <phoneticPr fontId="6" type="noConversion"/>
  </si>
  <si>
    <t>전자제어디젤엔진 I
(Electronic control Diesel Engine I)</t>
    <phoneticPr fontId="6" type="noConversion"/>
  </si>
  <si>
    <t>자동차종합정비
(Automobile total maintenance)</t>
    <phoneticPr fontId="6" type="noConversion"/>
  </si>
  <si>
    <t>자동차판금실습 I
(Automobile sheet metal practice I)</t>
    <phoneticPr fontId="6" type="noConversion"/>
  </si>
  <si>
    <t>수입차정비개론Ⅱ
(An introduction to import car tune upⅡ)</t>
    <phoneticPr fontId="6" type="noConversion"/>
  </si>
  <si>
    <t>취업·창업준비실무Ⅰ
(Job·Foundation preparation praticeⅠ)</t>
    <phoneticPr fontId="6" type="noConversion"/>
  </si>
  <si>
    <t>자동차전공영어Ⅱ
(Automobile englishⅡ)</t>
    <phoneticPr fontId="6" type="noConversion"/>
  </si>
  <si>
    <t>자동차판금실습Ⅱ
(Automobile sheet metal practiceⅡ)</t>
    <phoneticPr fontId="6" type="noConversion"/>
  </si>
  <si>
    <t>팀프로젝트실습Ⅰ
(Team Project praticeⅠ)</t>
    <phoneticPr fontId="6" type="noConversion"/>
  </si>
  <si>
    <t>자동차전공영어Ⅰ
(Automobile englishⅠ)</t>
    <phoneticPr fontId="6" type="noConversion"/>
  </si>
  <si>
    <t>서비스매너실무
(Service Manner pratice)</t>
    <phoneticPr fontId="6" type="noConversion"/>
  </si>
  <si>
    <t>팀프로젝트실습Ⅱ
(Team Project praticeⅡ)</t>
    <phoneticPr fontId="6" type="noConversion"/>
  </si>
  <si>
    <t>총
개설
학점</t>
    <phoneticPr fontId="10" type="noConversion"/>
  </si>
  <si>
    <t>전체과목수</t>
    <phoneticPr fontId="6" type="noConversion"/>
  </si>
  <si>
    <t>교양·
직업기초 과목수</t>
    <phoneticPr fontId="10" type="noConversion"/>
  </si>
  <si>
    <t>전공·
NCS 과목수</t>
    <phoneticPr fontId="6" type="noConversion"/>
  </si>
  <si>
    <t>전공·
현장중심 과목수</t>
    <phoneticPr fontId="6" type="noConversion"/>
  </si>
  <si>
    <t xml:space="preserve"> 총 개설학점 계</t>
    <phoneticPr fontId="10" type="noConversion"/>
  </si>
  <si>
    <t>학년변경, 과목명변경</t>
    <phoneticPr fontId="6" type="noConversion"/>
  </si>
  <si>
    <t>과목명변경, 학년변경(2학년 1학기)</t>
    <phoneticPr fontId="6" type="noConversion"/>
  </si>
  <si>
    <t xml:space="preserve">교양 A과목 </t>
    <phoneticPr fontId="6" type="noConversion"/>
  </si>
  <si>
    <t>교양 A과목</t>
    <phoneticPr fontId="6" type="noConversion"/>
  </si>
  <si>
    <t>우선배정교과</t>
    <phoneticPr fontId="6" type="noConversion"/>
  </si>
  <si>
    <t>직업기초능력</t>
    <phoneticPr fontId="6" type="noConversion"/>
  </si>
  <si>
    <t>자유선택교과</t>
    <phoneticPr fontId="6" type="noConversion"/>
  </si>
  <si>
    <t xml:space="preserve"> 영어기초                      (BasicEnglish)</t>
  </si>
  <si>
    <t xml:space="preserve"> 영어기초                      (BasicEnglish)</t>
    <phoneticPr fontId="6" type="noConversion"/>
  </si>
  <si>
    <t>직업기초능력</t>
    <phoneticPr fontId="6" type="noConversion"/>
  </si>
  <si>
    <t>자유선택교과</t>
    <phoneticPr fontId="6" type="noConversion"/>
  </si>
  <si>
    <t>우선배정교과</t>
    <phoneticPr fontId="6" type="noConversion"/>
  </si>
  <si>
    <t>교양 C과목</t>
    <phoneticPr fontId="6" type="noConversion"/>
  </si>
  <si>
    <t>교양 D과목</t>
    <phoneticPr fontId="6" type="noConversion"/>
  </si>
  <si>
    <t>교양A과목</t>
    <phoneticPr fontId="6" type="noConversion"/>
  </si>
  <si>
    <t>교양C과목</t>
    <phoneticPr fontId="6" type="noConversion"/>
  </si>
  <si>
    <t>교양D과목</t>
    <phoneticPr fontId="6" type="noConversion"/>
  </si>
  <si>
    <t>교양 A과목</t>
    <phoneticPr fontId="6" type="noConversion"/>
  </si>
  <si>
    <t>교양C과목</t>
    <phoneticPr fontId="6" type="noConversion"/>
  </si>
  <si>
    <t>교양D과목</t>
    <phoneticPr fontId="6" type="noConversion"/>
  </si>
  <si>
    <t>캡스톤디자인(대체교과)
Capstone Design</t>
    <phoneticPr fontId="6" type="noConversion"/>
  </si>
  <si>
    <t>캡스톤디자인
(Capstone Design)</t>
  </si>
  <si>
    <t>캡스톤디자인
(Capstone Design)</t>
    <phoneticPr fontId="6" type="noConversion"/>
  </si>
  <si>
    <t>과목폐지</t>
    <phoneticPr fontId="6" type="noConversion"/>
  </si>
  <si>
    <t>캡스톤디자인(대체교과)
Capstone Design</t>
  </si>
  <si>
    <t>과목신설</t>
    <phoneticPr fontId="6" type="noConversion"/>
  </si>
  <si>
    <t>학과명(전공명/과정명) : 자동차기계과(자동차기계전공)</t>
    <phoneticPr fontId="6" type="noConversion"/>
  </si>
  <si>
    <t>인재양성유형명 : 기계설계 및 제조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</si>
</sst>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8"/>
      <name val="맑은 고딕"/>
      <family val="2"/>
      <charset val="129"/>
      <scheme val="minor"/>
    </font>
    <font>
      <b/>
      <sz val="7"/>
      <color indexed="8"/>
      <name val="맑은 고딕"/>
      <family val="3"/>
      <charset val="129"/>
      <scheme val="major"/>
    </font>
    <font>
      <sz val="9"/>
      <color indexed="8"/>
      <name val="맑은 고딕"/>
      <family val="3"/>
      <charset val="129"/>
      <scheme val="major"/>
    </font>
    <font>
      <sz val="9"/>
      <name val="맑은 고딕"/>
      <family val="3"/>
      <charset val="129"/>
      <scheme val="major"/>
    </font>
    <font>
      <b/>
      <sz val="9"/>
      <color indexed="8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ajor"/>
    </font>
    <font>
      <sz val="8"/>
      <color indexed="8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ajor"/>
    </font>
    <font>
      <b/>
      <sz val="8"/>
      <color indexed="8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inor"/>
    </font>
    <font>
      <sz val="14"/>
      <color rgb="FFFF0000"/>
      <name val="맑은 고딕"/>
      <family val="3"/>
      <charset val="129"/>
      <scheme val="minor"/>
    </font>
    <font>
      <sz val="9"/>
      <color indexed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8"/>
      <color rgb="FF00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color rgb="FF000000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6795556505021"/>
        <bgColor indexed="64"/>
      </patternFill>
    </fill>
  </fills>
  <borders count="7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ott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/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otted">
        <color indexed="64"/>
      </left>
      <right style="dotted">
        <color indexed="64"/>
      </right>
      <top style="dashed">
        <color indexed="64"/>
      </top>
      <bottom/>
      <diagonal/>
    </border>
    <border>
      <left style="dotted">
        <color indexed="64"/>
      </left>
      <right style="dotted">
        <color indexed="64"/>
      </right>
      <top style="dashed">
        <color indexed="64"/>
      </top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/>
      <top style="medium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rgb="FF000000"/>
      </left>
      <right style="dashed">
        <color rgb="FF000000"/>
      </right>
      <top style="medium">
        <color indexed="64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indexed="64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medium">
        <color indexed="64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dashed">
        <color rgb="FF000000"/>
      </left>
      <right style="medium">
        <color indexed="64"/>
      </right>
      <top style="dashed">
        <color rgb="FF000000"/>
      </top>
      <bottom style="dashed">
        <color rgb="FF000000"/>
      </bottom>
      <diagonal/>
    </border>
    <border>
      <left style="medium">
        <color rgb="FF000000"/>
      </left>
      <right style="dashed">
        <color rgb="FF000000"/>
      </right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 style="medium">
        <color indexed="64"/>
      </bottom>
      <diagonal/>
    </border>
    <border>
      <left style="dashed">
        <color rgb="FF000000"/>
      </left>
      <right style="medium">
        <color rgb="FF000000"/>
      </right>
      <top style="dashed">
        <color rgb="FF000000"/>
      </top>
      <bottom/>
      <diagonal/>
    </border>
    <border>
      <left style="dashed">
        <color rgb="FF000000"/>
      </left>
      <right style="medium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medium">
        <color indexed="64"/>
      </top>
      <bottom/>
      <diagonal/>
    </border>
    <border>
      <left style="dashed">
        <color rgb="FF000000"/>
      </left>
      <right style="dashed">
        <color rgb="FF000000"/>
      </right>
      <top/>
      <bottom/>
      <diagonal/>
    </border>
    <border>
      <left style="dashed">
        <color rgb="FF000000"/>
      </left>
      <right style="dashed">
        <color rgb="FF000000"/>
      </right>
      <top/>
      <bottom style="dashed">
        <color rgb="FF000000"/>
      </bottom>
      <diagonal/>
    </border>
    <border>
      <left style="dashed">
        <color rgb="FF000000"/>
      </left>
      <right style="dashed">
        <color rgb="FF000000"/>
      </right>
      <top style="dashed">
        <color rgb="FF000000"/>
      </top>
      <bottom/>
      <diagonal/>
    </border>
  </borders>
  <cellStyleXfs count="10">
    <xf numFmtId="0" fontId="0" fillId="0" borderId="0"/>
    <xf numFmtId="0" fontId="5" fillId="0" borderId="0"/>
    <xf numFmtId="0" fontId="9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11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8">
      <alignment vertical="center"/>
    </xf>
    <xf numFmtId="0" fontId="8" fillId="0" borderId="0" xfId="0" applyFont="1" applyFill="1" applyBorder="1" applyAlignment="1">
      <alignment horizontal="left" vertical="center"/>
    </xf>
    <xf numFmtId="0" fontId="11" fillId="0" borderId="20" xfId="2" applyFont="1" applyFill="1" applyBorder="1" applyAlignment="1">
      <alignment vertical="center"/>
    </xf>
    <xf numFmtId="0" fontId="14" fillId="0" borderId="10" xfId="5" applyFont="1" applyBorder="1" applyAlignment="1">
      <alignment horizontal="center" vertical="center"/>
    </xf>
    <xf numFmtId="0" fontId="14" fillId="6" borderId="10" xfId="5" applyFont="1" applyFill="1" applyBorder="1" applyAlignment="1">
      <alignment horizontal="center" vertical="center"/>
    </xf>
    <xf numFmtId="0" fontId="14" fillId="6" borderId="15" xfId="5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3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vertical="center"/>
    </xf>
    <xf numFmtId="0" fontId="15" fillId="0" borderId="7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left" vertical="center" wrapText="1"/>
    </xf>
    <xf numFmtId="0" fontId="17" fillId="4" borderId="5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8" fillId="0" borderId="5" xfId="6" applyFont="1" applyFill="1" applyBorder="1" applyAlignment="1">
      <alignment horizontal="left" vertical="center" wrapText="1"/>
    </xf>
    <xf numFmtId="0" fontId="18" fillId="0" borderId="5" xfId="6" applyFont="1" applyFill="1" applyBorder="1" applyAlignment="1">
      <alignment horizontal="center" vertical="center" wrapText="1"/>
    </xf>
    <xf numFmtId="0" fontId="18" fillId="0" borderId="6" xfId="6" applyFont="1" applyFill="1" applyBorder="1" applyAlignment="1">
      <alignment horizontal="center" vertical="center" wrapText="1"/>
    </xf>
    <xf numFmtId="0" fontId="18" fillId="0" borderId="7" xfId="6" applyFont="1" applyFill="1" applyBorder="1" applyAlignment="1">
      <alignment horizontal="center" vertical="center" wrapText="1"/>
    </xf>
    <xf numFmtId="0" fontId="18" fillId="0" borderId="10" xfId="6" applyFont="1" applyFill="1" applyBorder="1" applyAlignment="1">
      <alignment horizontal="center" vertical="center" wrapText="1"/>
    </xf>
    <xf numFmtId="0" fontId="19" fillId="0" borderId="5" xfId="6" applyFont="1" applyBorder="1" applyAlignment="1">
      <alignment horizontal="center" vertical="center"/>
    </xf>
    <xf numFmtId="0" fontId="19" fillId="0" borderId="7" xfId="6" applyFont="1" applyBorder="1" applyAlignment="1">
      <alignment horizontal="center" vertical="center"/>
    </xf>
    <xf numFmtId="0" fontId="19" fillId="0" borderId="6" xfId="6" applyFont="1" applyBorder="1" applyAlignment="1">
      <alignment horizontal="center" vertical="center"/>
    </xf>
    <xf numFmtId="0" fontId="20" fillId="0" borderId="16" xfId="6" applyFont="1" applyFill="1" applyBorder="1" applyAlignment="1">
      <alignment horizontal="center" vertical="center" wrapText="1"/>
    </xf>
    <xf numFmtId="0" fontId="20" fillId="0" borderId="17" xfId="6" applyFont="1" applyFill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/>
    </xf>
    <xf numFmtId="0" fontId="19" fillId="0" borderId="10" xfId="6" applyFont="1" applyBorder="1" applyAlignment="1">
      <alignment horizontal="center" vertical="center"/>
    </xf>
    <xf numFmtId="0" fontId="16" fillId="0" borderId="5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3" borderId="23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8" fillId="0" borderId="9" xfId="6" applyFont="1" applyFill="1" applyBorder="1" applyAlignment="1">
      <alignment horizontal="center" vertical="center" wrapText="1"/>
    </xf>
    <xf numFmtId="0" fontId="20" fillId="0" borderId="19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left" vertical="center" wrapText="1"/>
    </xf>
    <xf numFmtId="0" fontId="19" fillId="0" borderId="5" xfId="0" applyFont="1" applyFill="1" applyBorder="1" applyAlignment="1">
      <alignment horizontal="left" vertical="center" wrapText="1"/>
    </xf>
    <xf numFmtId="0" fontId="17" fillId="4" borderId="5" xfId="0" quotePrefix="1" applyFont="1" applyFill="1" applyBorder="1" applyAlignment="1">
      <alignment horizontal="center" vertical="center"/>
    </xf>
    <xf numFmtId="0" fontId="13" fillId="2" borderId="10" xfId="4" applyFont="1" applyFill="1" applyBorder="1">
      <alignment vertical="center"/>
    </xf>
    <xf numFmtId="0" fontId="22" fillId="6" borderId="10" xfId="4" applyFont="1" applyFill="1" applyBorder="1">
      <alignment vertical="center"/>
    </xf>
    <xf numFmtId="0" fontId="12" fillId="2" borderId="10" xfId="4" applyFont="1" applyFill="1" applyBorder="1" applyAlignment="1">
      <alignment horizontal="center" vertical="center"/>
    </xf>
    <xf numFmtId="0" fontId="24" fillId="0" borderId="0" xfId="2" applyFont="1" applyFill="1" applyBorder="1" applyAlignment="1">
      <alignment horizontal="center" vertical="center"/>
    </xf>
    <xf numFmtId="0" fontId="25" fillId="0" borderId="20" xfId="2" applyFont="1" applyFill="1" applyBorder="1" applyAlignment="1">
      <alignment vertical="center"/>
    </xf>
    <xf numFmtId="0" fontId="16" fillId="2" borderId="37" xfId="0" applyFont="1" applyFill="1" applyBorder="1" applyAlignment="1">
      <alignment vertical="center" wrapText="1"/>
    </xf>
    <xf numFmtId="0" fontId="21" fillId="0" borderId="5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6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 wrapText="1"/>
    </xf>
    <xf numFmtId="0" fontId="19" fillId="0" borderId="10" xfId="6" applyFont="1" applyFill="1" applyBorder="1" applyAlignment="1">
      <alignment horizontal="center" vertical="center" wrapText="1"/>
    </xf>
    <xf numFmtId="0" fontId="19" fillId="0" borderId="7" xfId="6" applyFont="1" applyFill="1" applyBorder="1" applyAlignment="1">
      <alignment horizontal="center" vertical="center" wrapText="1"/>
    </xf>
    <xf numFmtId="0" fontId="19" fillId="0" borderId="9" xfId="6" applyFont="1" applyFill="1" applyBorder="1" applyAlignment="1">
      <alignment horizontal="center" vertical="center" wrapText="1"/>
    </xf>
    <xf numFmtId="0" fontId="19" fillId="0" borderId="5" xfId="6" applyFont="1" applyFill="1" applyBorder="1" applyAlignment="1">
      <alignment horizontal="center" vertical="center"/>
    </xf>
    <xf numFmtId="0" fontId="19" fillId="0" borderId="10" xfId="6" applyFont="1" applyFill="1" applyBorder="1" applyAlignment="1">
      <alignment horizontal="center" vertical="center"/>
    </xf>
    <xf numFmtId="0" fontId="19" fillId="0" borderId="7" xfId="6" applyFont="1" applyFill="1" applyBorder="1" applyAlignment="1">
      <alignment horizontal="center" vertical="center"/>
    </xf>
    <xf numFmtId="0" fontId="19" fillId="4" borderId="16" xfId="0" applyFont="1" applyFill="1" applyBorder="1" applyAlignment="1">
      <alignment horizontal="left" vertical="center" wrapText="1"/>
    </xf>
    <xf numFmtId="0" fontId="19" fillId="0" borderId="40" xfId="6" applyFont="1" applyFill="1" applyBorder="1" applyAlignment="1">
      <alignment horizontal="left" vertical="center" wrapText="1"/>
    </xf>
    <xf numFmtId="0" fontId="16" fillId="2" borderId="42" xfId="0" applyFont="1" applyFill="1" applyBorder="1" applyAlignment="1">
      <alignment horizontal="center" vertical="center" wrapText="1"/>
    </xf>
    <xf numFmtId="0" fontId="16" fillId="2" borderId="43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horizontal="center" vertical="center" wrapText="1"/>
    </xf>
    <xf numFmtId="0" fontId="16" fillId="7" borderId="5" xfId="0" applyFont="1" applyFill="1" applyBorder="1" applyAlignment="1">
      <alignment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6" fillId="7" borderId="41" xfId="0" applyFont="1" applyFill="1" applyBorder="1" applyAlignment="1">
      <alignment horizontal="center" vertical="center" wrapText="1"/>
    </xf>
    <xf numFmtId="0" fontId="16" fillId="7" borderId="42" xfId="0" applyFont="1" applyFill="1" applyBorder="1" applyAlignment="1">
      <alignment horizontal="center" vertical="center" wrapText="1"/>
    </xf>
    <xf numFmtId="0" fontId="16" fillId="7" borderId="4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8" fillId="0" borderId="5" xfId="6" applyFont="1" applyFill="1" applyBorder="1" applyAlignment="1">
      <alignment horizontal="center" vertical="center" wrapText="1"/>
    </xf>
    <xf numFmtId="0" fontId="30" fillId="3" borderId="2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28" fillId="0" borderId="6" xfId="6" applyFont="1" applyFill="1" applyBorder="1" applyAlignment="1">
      <alignment horizontal="center" vertical="center" wrapText="1"/>
    </xf>
    <xf numFmtId="0" fontId="28" fillId="0" borderId="10" xfId="6" applyFont="1" applyFill="1" applyBorder="1" applyAlignment="1">
      <alignment horizontal="center" vertical="center" wrapText="1"/>
    </xf>
    <xf numFmtId="0" fontId="28" fillId="0" borderId="7" xfId="6" applyFont="1" applyFill="1" applyBorder="1" applyAlignment="1">
      <alignment horizontal="center" vertical="center" wrapText="1"/>
    </xf>
    <xf numFmtId="0" fontId="28" fillId="0" borderId="9" xfId="6" applyFont="1" applyFill="1" applyBorder="1" applyAlignment="1">
      <alignment horizontal="center" vertical="center" wrapText="1"/>
    </xf>
    <xf numFmtId="0" fontId="29" fillId="0" borderId="7" xfId="6" applyFont="1" applyBorder="1" applyAlignment="1">
      <alignment horizontal="center" vertical="center"/>
    </xf>
    <xf numFmtId="0" fontId="29" fillId="0" borderId="5" xfId="6" applyFont="1" applyBorder="1" applyAlignment="1">
      <alignment horizontal="center" vertical="center"/>
    </xf>
    <xf numFmtId="0" fontId="29" fillId="0" borderId="10" xfId="6" applyFont="1" applyBorder="1" applyAlignment="1">
      <alignment horizontal="center" vertical="center"/>
    </xf>
    <xf numFmtId="0" fontId="29" fillId="0" borderId="6" xfId="6" applyFont="1" applyBorder="1" applyAlignment="1">
      <alignment horizontal="center" vertical="center"/>
    </xf>
    <xf numFmtId="0" fontId="29" fillId="0" borderId="5" xfId="6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28" fillId="0" borderId="5" xfId="6" applyFont="1" applyFill="1" applyBorder="1" applyAlignment="1">
      <alignment horizontal="left" vertical="center" wrapText="1"/>
    </xf>
    <xf numFmtId="0" fontId="29" fillId="0" borderId="5" xfId="6" applyFont="1" applyFill="1" applyBorder="1" applyAlignment="1">
      <alignment horizontal="left" vertical="center" wrapText="1"/>
    </xf>
    <xf numFmtId="0" fontId="19" fillId="3" borderId="5" xfId="0" applyFont="1" applyFill="1" applyBorder="1" applyAlignment="1">
      <alignment horizontal="left" vertical="center" wrapText="1"/>
    </xf>
    <xf numFmtId="0" fontId="26" fillId="3" borderId="43" xfId="0" applyFont="1" applyFill="1" applyBorder="1" applyAlignment="1">
      <alignment horizontal="left" vertical="center" wrapText="1"/>
    </xf>
    <xf numFmtId="0" fontId="26" fillId="3" borderId="48" xfId="0" applyFont="1" applyFill="1" applyBorder="1" applyAlignment="1">
      <alignment horizontal="left" vertical="center" wrapText="1"/>
    </xf>
    <xf numFmtId="0" fontId="26" fillId="3" borderId="49" xfId="0" applyFont="1" applyFill="1" applyBorder="1" applyAlignment="1">
      <alignment horizontal="left" vertical="center" wrapText="1"/>
    </xf>
    <xf numFmtId="0" fontId="19" fillId="3" borderId="45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6" xfId="0" applyFont="1" applyFill="1" applyBorder="1" applyAlignment="1">
      <alignment horizontal="center" vertical="center" wrapText="1"/>
    </xf>
    <xf numFmtId="0" fontId="29" fillId="3" borderId="47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vertical="center"/>
    </xf>
    <xf numFmtId="0" fontId="32" fillId="0" borderId="6" xfId="0" applyFont="1" applyFill="1" applyBorder="1" applyAlignment="1">
      <alignment horizontal="center" vertical="center" wrapText="1"/>
    </xf>
    <xf numFmtId="0" fontId="32" fillId="0" borderId="5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32" xfId="0" applyFont="1" applyFill="1" applyBorder="1" applyAlignment="1">
      <alignment horizontal="center" vertical="center" wrapText="1"/>
    </xf>
    <xf numFmtId="0" fontId="29" fillId="3" borderId="45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/>
    </xf>
    <xf numFmtId="0" fontId="32" fillId="0" borderId="9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vertical="center" wrapText="1"/>
    </xf>
    <xf numFmtId="0" fontId="19" fillId="4" borderId="5" xfId="0" quotePrefix="1" applyFont="1" applyFill="1" applyBorder="1" applyAlignment="1">
      <alignment horizontal="center" vertical="center"/>
    </xf>
    <xf numFmtId="0" fontId="31" fillId="0" borderId="5" xfId="6" applyFont="1" applyFill="1" applyBorder="1" applyAlignment="1">
      <alignment horizontal="center" vertical="center" wrapText="1"/>
    </xf>
    <xf numFmtId="0" fontId="16" fillId="2" borderId="37" xfId="0" applyFont="1" applyFill="1" applyBorder="1" applyAlignment="1">
      <alignment horizontal="center" vertical="center" wrapText="1"/>
    </xf>
    <xf numFmtId="0" fontId="23" fillId="0" borderId="5" xfId="6" applyFont="1" applyFill="1" applyBorder="1" applyAlignment="1">
      <alignment horizontal="center" vertical="center" wrapText="1"/>
    </xf>
    <xf numFmtId="0" fontId="19" fillId="5" borderId="5" xfId="6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33" fillId="0" borderId="0" xfId="0" applyFont="1"/>
    <xf numFmtId="0" fontId="7" fillId="6" borderId="20" xfId="0" applyFont="1" applyFill="1" applyBorder="1" applyAlignment="1">
      <alignment horizontal="center" vertical="center" wrapText="1"/>
    </xf>
    <xf numFmtId="0" fontId="7" fillId="6" borderId="14" xfId="0" applyFont="1" applyFill="1" applyBorder="1" applyAlignment="1">
      <alignment horizontal="center" vertical="center" wrapText="1"/>
    </xf>
    <xf numFmtId="0" fontId="7" fillId="6" borderId="13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2" borderId="62" xfId="0" applyFont="1" applyFill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6" borderId="62" xfId="0" applyFont="1" applyFill="1" applyBorder="1" applyAlignment="1">
      <alignment horizontal="center" vertical="center" wrapText="1"/>
    </xf>
    <xf numFmtId="0" fontId="7" fillId="2" borderId="65" xfId="0" applyFont="1" applyFill="1" applyBorder="1" applyAlignment="1">
      <alignment horizontal="center"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8" fillId="6" borderId="62" xfId="0" applyFont="1" applyFill="1" applyBorder="1" applyAlignment="1">
      <alignment horizontal="center" vertical="center" wrapText="1"/>
    </xf>
    <xf numFmtId="0" fontId="8" fillId="6" borderId="6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5" fillId="0" borderId="0" xfId="0" applyFont="1"/>
    <xf numFmtId="0" fontId="36" fillId="0" borderId="0" xfId="0" applyFont="1"/>
    <xf numFmtId="0" fontId="35" fillId="0" borderId="0" xfId="0" applyFont="1" applyAlignment="1">
      <alignment horizontal="left"/>
    </xf>
    <xf numFmtId="0" fontId="32" fillId="2" borderId="10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left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2" borderId="7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left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32" fillId="2" borderId="12" xfId="0" applyFont="1" applyFill="1" applyBorder="1" applyAlignment="1">
      <alignment horizontal="center" vertical="center" wrapText="1"/>
    </xf>
    <xf numFmtId="0" fontId="29" fillId="3" borderId="23" xfId="0" applyFont="1" applyFill="1" applyBorder="1" applyAlignment="1">
      <alignment horizontal="center" vertical="center" wrapText="1"/>
    </xf>
    <xf numFmtId="0" fontId="29" fillId="0" borderId="6" xfId="6" applyFont="1" applyFill="1" applyBorder="1" applyAlignment="1">
      <alignment horizontal="center" vertical="center" wrapText="1"/>
    </xf>
    <xf numFmtId="0" fontId="29" fillId="0" borderId="5" xfId="6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7" xfId="6" applyFont="1" applyFill="1" applyBorder="1" applyAlignment="1">
      <alignment horizontal="center" vertical="center" wrapText="1"/>
    </xf>
    <xf numFmtId="0" fontId="29" fillId="0" borderId="9" xfId="6" applyFont="1" applyFill="1" applyBorder="1" applyAlignment="1">
      <alignment horizontal="center" vertical="center" wrapText="1"/>
    </xf>
    <xf numFmtId="0" fontId="29" fillId="0" borderId="10" xfId="6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vertical="center" wrapText="1"/>
    </xf>
    <xf numFmtId="0" fontId="32" fillId="2" borderId="1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32" fillId="0" borderId="19" xfId="6" applyFont="1" applyFill="1" applyBorder="1" applyAlignment="1">
      <alignment horizontal="center" vertical="center" wrapText="1"/>
    </xf>
    <xf numFmtId="0" fontId="32" fillId="0" borderId="16" xfId="6" applyFont="1" applyFill="1" applyBorder="1" applyAlignment="1">
      <alignment horizontal="center" vertical="center" wrapText="1"/>
    </xf>
    <xf numFmtId="0" fontId="32" fillId="0" borderId="17" xfId="6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0" fontId="29" fillId="0" borderId="9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1" fillId="0" borderId="23" xfId="0" applyFont="1" applyFill="1" applyBorder="1" applyAlignment="1">
      <alignment vertical="center" wrapText="1"/>
    </xf>
    <xf numFmtId="0" fontId="17" fillId="3" borderId="39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12" fillId="6" borderId="23" xfId="4" applyFont="1" applyFill="1" applyBorder="1" applyAlignment="1">
      <alignment horizontal="center" vertical="center"/>
    </xf>
    <xf numFmtId="0" fontId="12" fillId="0" borderId="5" xfId="4" applyFont="1" applyBorder="1" applyAlignment="1">
      <alignment horizontal="center" vertical="center" shrinkToFit="1"/>
    </xf>
    <xf numFmtId="0" fontId="12" fillId="0" borderId="16" xfId="4" applyFont="1" applyBorder="1" applyAlignment="1">
      <alignment horizontal="center" vertical="center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2" borderId="5" xfId="4" applyFont="1" applyFill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left" vertical="center" wrapText="1"/>
    </xf>
    <xf numFmtId="0" fontId="7" fillId="0" borderId="61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left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 wrapText="1"/>
    </xf>
    <xf numFmtId="0" fontId="16" fillId="2" borderId="31" xfId="0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/>
    </xf>
    <xf numFmtId="0" fontId="16" fillId="2" borderId="9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21" fillId="0" borderId="23" xfId="0" applyFont="1" applyFill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 wrapText="1"/>
    </xf>
    <xf numFmtId="0" fontId="32" fillId="2" borderId="1" xfId="0" applyFont="1" applyFill="1" applyBorder="1" applyAlignment="1">
      <alignment horizontal="center" vertical="center" wrapText="1"/>
    </xf>
    <xf numFmtId="0" fontId="32" fillId="2" borderId="5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0" fontId="16" fillId="2" borderId="16" xfId="0" applyFont="1" applyFill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2" borderId="11" xfId="0" applyFont="1" applyFill="1" applyBorder="1" applyAlignment="1">
      <alignment horizontal="center" vertical="center" wrapText="1"/>
    </xf>
    <xf numFmtId="0" fontId="32" fillId="2" borderId="13" xfId="0" applyFont="1" applyFill="1" applyBorder="1" applyAlignment="1">
      <alignment horizontal="center" vertical="center" wrapText="1"/>
    </xf>
    <xf numFmtId="0" fontId="32" fillId="2" borderId="15" xfId="0" applyFont="1" applyFill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 wrapText="1"/>
    </xf>
    <xf numFmtId="0" fontId="32" fillId="2" borderId="6" xfId="0" applyFont="1" applyFill="1" applyBorder="1" applyAlignment="1">
      <alignment horizontal="center" vertical="center" wrapText="1"/>
    </xf>
    <xf numFmtId="0" fontId="32" fillId="2" borderId="4" xfId="0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0" fontId="13" fillId="0" borderId="26" xfId="4" applyFont="1" applyBorder="1" applyAlignment="1">
      <alignment horizontal="center" vertical="center"/>
    </xf>
    <xf numFmtId="0" fontId="13" fillId="0" borderId="17" xfId="4" applyFont="1" applyBorder="1" applyAlignment="1">
      <alignment horizontal="center" vertical="center"/>
    </xf>
    <xf numFmtId="0" fontId="13" fillId="0" borderId="10" xfId="4" applyFont="1" applyBorder="1" applyAlignment="1">
      <alignment horizontal="center" vertical="center"/>
    </xf>
    <xf numFmtId="0" fontId="12" fillId="0" borderId="23" xfId="4" applyFont="1" applyBorder="1" applyAlignment="1">
      <alignment horizontal="center" vertical="center"/>
    </xf>
    <xf numFmtId="0" fontId="12" fillId="0" borderId="16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wrapText="1" shrinkToFit="1"/>
    </xf>
    <xf numFmtId="0" fontId="12" fillId="0" borderId="24" xfId="4" applyFont="1" applyBorder="1" applyAlignment="1">
      <alignment horizontal="center" vertical="center" shrinkToFit="1"/>
    </xf>
    <xf numFmtId="0" fontId="12" fillId="0" borderId="7" xfId="4" applyFont="1" applyBorder="1" applyAlignment="1">
      <alignment horizontal="center" vertical="center" shrinkToFit="1"/>
    </xf>
    <xf numFmtId="0" fontId="12" fillId="0" borderId="10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 shrinkToFit="1"/>
    </xf>
    <xf numFmtId="0" fontId="12" fillId="0" borderId="5" xfId="4" applyFont="1" applyBorder="1" applyAlignment="1">
      <alignment horizontal="center" vertical="center" wrapText="1" shrinkToFit="1"/>
    </xf>
    <xf numFmtId="0" fontId="12" fillId="0" borderId="5" xfId="4" applyFont="1" applyBorder="1" applyAlignment="1">
      <alignment horizontal="center" vertical="center" shrinkToFit="1"/>
    </xf>
    <xf numFmtId="0" fontId="13" fillId="0" borderId="10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 wrapText="1"/>
    </xf>
    <xf numFmtId="0" fontId="12" fillId="0" borderId="5" xfId="4" applyFont="1" applyBorder="1" applyAlignment="1">
      <alignment horizontal="center" vertical="center"/>
    </xf>
    <xf numFmtId="0" fontId="12" fillId="0" borderId="10" xfId="4" applyFont="1" applyBorder="1" applyAlignment="1">
      <alignment horizontal="center" vertical="center" shrinkToFit="1"/>
    </xf>
    <xf numFmtId="0" fontId="13" fillId="0" borderId="26" xfId="4" applyFont="1" applyBorder="1" applyAlignment="1">
      <alignment horizontal="center" vertical="center" wrapText="1"/>
    </xf>
    <xf numFmtId="0" fontId="13" fillId="0" borderId="17" xfId="4" applyFont="1" applyBorder="1" applyAlignment="1">
      <alignment horizontal="center" vertical="center" wrapText="1"/>
    </xf>
    <xf numFmtId="0" fontId="12" fillId="2" borderId="5" xfId="4" applyFont="1" applyFill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2" fillId="0" borderId="26" xfId="4" applyFont="1" applyBorder="1" applyAlignment="1">
      <alignment horizontal="center" vertical="center"/>
    </xf>
    <xf numFmtId="0" fontId="12" fillId="0" borderId="17" xfId="4" applyFont="1" applyBorder="1" applyAlignment="1">
      <alignment horizontal="center" vertical="center"/>
    </xf>
    <xf numFmtId="0" fontId="14" fillId="6" borderId="5" xfId="4" applyFont="1" applyFill="1" applyBorder="1" applyAlignment="1">
      <alignment horizontal="center" vertical="center"/>
    </xf>
    <xf numFmtId="0" fontId="12" fillId="0" borderId="1" xfId="4" applyFont="1" applyBorder="1" applyAlignment="1">
      <alignment horizontal="center" vertical="center"/>
    </xf>
    <xf numFmtId="0" fontId="12" fillId="0" borderId="1" xfId="4" applyFont="1" applyBorder="1" applyAlignment="1">
      <alignment horizontal="center" vertical="center" wrapText="1"/>
    </xf>
    <xf numFmtId="0" fontId="12" fillId="0" borderId="9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/>
    </xf>
    <xf numFmtId="0" fontId="12" fillId="0" borderId="7" xfId="4" applyFont="1" applyBorder="1" applyAlignment="1">
      <alignment horizontal="center" vertical="center"/>
    </xf>
    <xf numFmtId="0" fontId="12" fillId="0" borderId="9" xfId="4" applyFont="1" applyBorder="1" applyAlignment="1">
      <alignment horizontal="center" vertical="center"/>
    </xf>
    <xf numFmtId="0" fontId="12" fillId="0" borderId="24" xfId="4" applyFont="1" applyBorder="1" applyAlignment="1">
      <alignment horizontal="center" vertical="center" wrapText="1"/>
    </xf>
    <xf numFmtId="0" fontId="12" fillId="0" borderId="7" xfId="4" applyFont="1" applyBorder="1" applyAlignment="1">
      <alignment horizontal="center" vertical="center" wrapText="1"/>
    </xf>
    <xf numFmtId="0" fontId="12" fillId="0" borderId="26" xfId="4" applyFont="1" applyBorder="1" applyAlignment="1">
      <alignment horizontal="center" vertical="center" shrinkToFit="1"/>
    </xf>
    <xf numFmtId="0" fontId="12" fillId="0" borderId="17" xfId="4" applyFont="1" applyBorder="1" applyAlignment="1">
      <alignment horizontal="center" vertical="center" shrinkToFit="1"/>
    </xf>
    <xf numFmtId="0" fontId="12" fillId="6" borderId="4" xfId="4" applyFont="1" applyFill="1" applyBorder="1" applyAlignment="1">
      <alignment horizontal="center" vertical="center"/>
    </xf>
    <xf numFmtId="0" fontId="12" fillId="6" borderId="10" xfId="4" applyFont="1" applyFill="1" applyBorder="1" applyAlignment="1">
      <alignment horizontal="center" vertical="center"/>
    </xf>
    <xf numFmtId="0" fontId="12" fillId="6" borderId="26" xfId="4" applyFont="1" applyFill="1" applyBorder="1" applyAlignment="1">
      <alignment horizontal="center" vertical="center"/>
    </xf>
    <xf numFmtId="0" fontId="13" fillId="6" borderId="5" xfId="4" applyFont="1" applyFill="1" applyBorder="1" applyAlignment="1">
      <alignment horizontal="center" vertical="center"/>
    </xf>
    <xf numFmtId="0" fontId="12" fillId="6" borderId="5" xfId="4" applyFont="1" applyFill="1" applyBorder="1" applyAlignment="1">
      <alignment horizontal="center" vertical="center"/>
    </xf>
    <xf numFmtId="0" fontId="12" fillId="6" borderId="23" xfId="4" applyFont="1" applyFill="1" applyBorder="1" applyAlignment="1">
      <alignment horizontal="center" vertical="center"/>
    </xf>
    <xf numFmtId="0" fontId="12" fillId="0" borderId="4" xfId="4" applyFont="1" applyBorder="1" applyAlignment="1">
      <alignment horizontal="center" vertical="center"/>
    </xf>
    <xf numFmtId="0" fontId="14" fillId="0" borderId="20" xfId="2" applyFont="1" applyFill="1" applyBorder="1" applyAlignment="1">
      <alignment horizontal="left" vertical="center"/>
    </xf>
    <xf numFmtId="0" fontId="12" fillId="6" borderId="2" xfId="4" applyFont="1" applyFill="1" applyBorder="1" applyAlignment="1">
      <alignment horizontal="center" vertical="center"/>
    </xf>
    <xf numFmtId="0" fontId="12" fillId="6" borderId="6" xfId="4" applyFont="1" applyFill="1" applyBorder="1" applyAlignment="1">
      <alignment horizontal="center" vertical="center"/>
    </xf>
    <xf numFmtId="0" fontId="12" fillId="6" borderId="27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 wrapText="1"/>
    </xf>
    <xf numFmtId="0" fontId="12" fillId="6" borderId="5" xfId="4" applyFont="1" applyFill="1" applyBorder="1" applyAlignment="1">
      <alignment horizontal="center" vertical="center" wrapText="1"/>
    </xf>
    <xf numFmtId="0" fontId="12" fillId="6" borderId="23" xfId="4" applyFont="1" applyFill="1" applyBorder="1" applyAlignment="1">
      <alignment horizontal="center" vertical="center" wrapText="1"/>
    </xf>
    <xf numFmtId="0" fontId="12" fillId="0" borderId="2" xfId="4" applyFont="1" applyBorder="1" applyAlignment="1">
      <alignment horizontal="center" vertical="center"/>
    </xf>
    <xf numFmtId="0" fontId="12" fillId="0" borderId="6" xfId="4" applyFont="1" applyBorder="1" applyAlignment="1">
      <alignment horizontal="center" vertical="center"/>
    </xf>
    <xf numFmtId="0" fontId="12" fillId="2" borderId="9" xfId="4" applyFont="1" applyFill="1" applyBorder="1" applyAlignment="1">
      <alignment horizontal="center" vertical="center"/>
    </xf>
    <xf numFmtId="0" fontId="12" fillId="2" borderId="24" xfId="4" applyFont="1" applyFill="1" applyBorder="1" applyAlignment="1">
      <alignment horizontal="center" vertical="center"/>
    </xf>
    <xf numFmtId="0" fontId="12" fillId="2" borderId="7" xfId="4" applyFont="1" applyFill="1" applyBorder="1" applyAlignment="1">
      <alignment horizontal="center" vertical="center"/>
    </xf>
    <xf numFmtId="0" fontId="12" fillId="0" borderId="23" xfId="4" applyFont="1" applyBorder="1" applyAlignment="1">
      <alignment horizontal="center" vertical="center" wrapText="1"/>
    </xf>
    <xf numFmtId="0" fontId="12" fillId="0" borderId="22" xfId="4" applyFont="1" applyBorder="1" applyAlignment="1">
      <alignment horizontal="center" vertical="center" wrapText="1"/>
    </xf>
    <xf numFmtId="0" fontId="12" fillId="0" borderId="16" xfId="4" applyFont="1" applyBorder="1" applyAlignment="1">
      <alignment horizontal="center" vertical="center" wrapText="1"/>
    </xf>
    <xf numFmtId="0" fontId="12" fillId="0" borderId="24" xfId="4" applyFont="1" applyBorder="1" applyAlignment="1">
      <alignment horizontal="center" vertical="center" wrapText="1" shrinkToFit="1"/>
    </xf>
    <xf numFmtId="0" fontId="12" fillId="0" borderId="7" xfId="4" applyFont="1" applyBorder="1" applyAlignment="1">
      <alignment horizontal="center" vertical="center" wrapText="1" shrinkToFit="1"/>
    </xf>
    <xf numFmtId="0" fontId="14" fillId="6" borderId="6" xfId="4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/>
    </xf>
    <xf numFmtId="0" fontId="12" fillId="0" borderId="5" xfId="5" applyFont="1" applyBorder="1" applyAlignment="1">
      <alignment horizontal="center" vertical="center"/>
    </xf>
    <xf numFmtId="0" fontId="12" fillId="0" borderId="10" xfId="5" applyFont="1" applyBorder="1" applyAlignment="1">
      <alignment horizontal="center" vertical="center"/>
    </xf>
    <xf numFmtId="0" fontId="12" fillId="0" borderId="9" xfId="5" applyFont="1" applyBorder="1" applyAlignment="1">
      <alignment horizontal="center" vertical="center"/>
    </xf>
    <xf numFmtId="0" fontId="12" fillId="0" borderId="24" xfId="5" applyFont="1" applyBorder="1" applyAlignment="1">
      <alignment horizontal="center" vertical="center"/>
    </xf>
    <xf numFmtId="0" fontId="12" fillId="0" borderId="7" xfId="5" applyFont="1" applyBorder="1" applyAlignment="1">
      <alignment horizontal="center" vertical="center"/>
    </xf>
    <xf numFmtId="0" fontId="14" fillId="6" borderId="6" xfId="5" applyFont="1" applyFill="1" applyBorder="1" applyAlignment="1">
      <alignment horizontal="center" vertical="center" wrapText="1"/>
    </xf>
    <xf numFmtId="0" fontId="14" fillId="6" borderId="5" xfId="5" applyFont="1" applyFill="1" applyBorder="1" applyAlignment="1">
      <alignment horizontal="center" vertical="center"/>
    </xf>
    <xf numFmtId="0" fontId="14" fillId="6" borderId="11" xfId="5" applyFont="1" applyFill="1" applyBorder="1" applyAlignment="1">
      <alignment horizontal="center" vertical="center"/>
    </xf>
    <xf numFmtId="0" fontId="14" fillId="6" borderId="13" xfId="5" applyFont="1" applyFill="1" applyBorder="1" applyAlignment="1">
      <alignment horizontal="center" vertical="center"/>
    </xf>
    <xf numFmtId="0" fontId="14" fillId="6" borderId="24" xfId="5" applyFont="1" applyFill="1" applyBorder="1" applyAlignment="1">
      <alignment horizontal="center" vertical="center"/>
    </xf>
    <xf numFmtId="0" fontId="14" fillId="6" borderId="7" xfId="5" applyFont="1" applyFill="1" applyBorder="1" applyAlignment="1">
      <alignment horizontal="center" vertical="center"/>
    </xf>
    <xf numFmtId="0" fontId="14" fillId="6" borderId="5" xfId="5" applyFont="1" applyFill="1" applyBorder="1" applyAlignment="1">
      <alignment horizontal="center" vertical="center" wrapText="1"/>
    </xf>
    <xf numFmtId="0" fontId="14" fillId="6" borderId="28" xfId="5" applyFont="1" applyFill="1" applyBorder="1" applyAlignment="1">
      <alignment horizontal="center" vertical="center"/>
    </xf>
    <xf numFmtId="0" fontId="14" fillId="6" borderId="12" xfId="5" applyFont="1" applyFill="1" applyBorder="1" applyAlignment="1">
      <alignment horizontal="center" vertical="center"/>
    </xf>
    <xf numFmtId="0" fontId="12" fillId="0" borderId="6" xfId="5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13" fillId="0" borderId="9" xfId="4" applyFont="1" applyBorder="1" applyAlignment="1">
      <alignment horizontal="center" vertical="center" wrapText="1" shrinkToFit="1"/>
    </xf>
    <xf numFmtId="0" fontId="13" fillId="0" borderId="24" xfId="4" applyFont="1" applyBorder="1" applyAlignment="1">
      <alignment horizontal="center" vertical="center" shrinkToFit="1"/>
    </xf>
    <xf numFmtId="0" fontId="13" fillId="0" borderId="7" xfId="4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7" fillId="0" borderId="72" xfId="0" applyFont="1" applyBorder="1" applyAlignment="1">
      <alignment horizontal="center" vertical="center" wrapText="1"/>
    </xf>
    <xf numFmtId="0" fontId="7" fillId="2" borderId="61" xfId="0" applyFont="1" applyFill="1" applyBorder="1" applyAlignment="1">
      <alignment horizontal="center" vertical="center" wrapText="1"/>
    </xf>
    <xf numFmtId="0" fontId="7" fillId="0" borderId="7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8" fillId="6" borderId="61" xfId="0" applyFont="1" applyFill="1" applyBorder="1" applyAlignment="1">
      <alignment horizontal="center" vertical="center" wrapText="1"/>
    </xf>
    <xf numFmtId="0" fontId="8" fillId="6" borderId="63" xfId="0" applyFont="1" applyFill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center" vertical="center" wrapText="1"/>
    </xf>
    <xf numFmtId="0" fontId="8" fillId="6" borderId="66" xfId="0" applyFont="1" applyFill="1" applyBorder="1" applyAlignment="1">
      <alignment horizontal="center" vertical="center" wrapText="1"/>
    </xf>
    <xf numFmtId="0" fontId="8" fillId="6" borderId="67" xfId="0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8" fillId="6" borderId="60" xfId="0" applyFont="1" applyFill="1" applyBorder="1" applyAlignment="1">
      <alignment horizontal="left" vertical="center" wrapText="1"/>
    </xf>
    <xf numFmtId="0" fontId="8" fillId="6" borderId="61" xfId="0" applyFont="1" applyFill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  <xf numFmtId="0" fontId="7" fillId="0" borderId="6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6" borderId="35" xfId="0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24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>
      <alignment horizontal="center" vertical="center" wrapText="1"/>
    </xf>
    <xf numFmtId="0" fontId="7" fillId="6" borderId="23" xfId="0" applyFont="1" applyFill="1" applyBorder="1" applyAlignment="1">
      <alignment horizontal="center" vertical="center" wrapText="1"/>
    </xf>
    <xf numFmtId="0" fontId="7" fillId="6" borderId="37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7" fillId="6" borderId="20" xfId="0" applyFont="1" applyFill="1" applyBorder="1" applyAlignment="1">
      <alignment horizontal="center" vertical="center" wrapText="1"/>
    </xf>
    <xf numFmtId="0" fontId="7" fillId="6" borderId="33" xfId="0" applyFont="1" applyFill="1" applyBorder="1" applyAlignment="1">
      <alignment horizontal="center" vertical="center" wrapText="1"/>
    </xf>
    <xf numFmtId="0" fontId="7" fillId="6" borderId="55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7" fillId="6" borderId="51" xfId="0" applyFont="1" applyFill="1" applyBorder="1" applyAlignment="1">
      <alignment horizontal="center" vertical="center" wrapText="1"/>
    </xf>
    <xf numFmtId="0" fontId="7" fillId="6" borderId="52" xfId="0" applyFont="1" applyFill="1" applyBorder="1" applyAlignment="1">
      <alignment horizontal="center" vertical="center" wrapText="1"/>
    </xf>
    <xf numFmtId="0" fontId="7" fillId="6" borderId="21" xfId="0" applyFont="1" applyFill="1" applyBorder="1" applyAlignment="1">
      <alignment horizontal="center" vertical="center" wrapText="1"/>
    </xf>
    <xf numFmtId="0" fontId="7" fillId="6" borderId="53" xfId="0" applyFont="1" applyFill="1" applyBorder="1" applyAlignment="1">
      <alignment horizontal="center" vertical="center" wrapText="1"/>
    </xf>
    <xf numFmtId="0" fontId="7" fillId="6" borderId="34" xfId="0" applyFont="1" applyFill="1" applyBorder="1" applyAlignment="1">
      <alignment horizontal="center" vertical="center" wrapText="1"/>
    </xf>
    <xf numFmtId="0" fontId="7" fillId="6" borderId="54" xfId="0" applyFont="1" applyFill="1" applyBorder="1" applyAlignment="1">
      <alignment horizontal="center" vertical="center" wrapText="1"/>
    </xf>
    <xf numFmtId="0" fontId="7" fillId="6" borderId="31" xfId="0" applyFont="1" applyFill="1" applyBorder="1" applyAlignment="1">
      <alignment horizontal="center" vertical="center" wrapText="1"/>
    </xf>
    <xf numFmtId="0" fontId="7" fillId="6" borderId="56" xfId="0" applyFont="1" applyFill="1" applyBorder="1" applyAlignment="1">
      <alignment horizontal="center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5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22" xfId="0" applyFont="1" applyFill="1" applyBorder="1" applyAlignment="1">
      <alignment horizontal="center" vertical="center" wrapText="1"/>
    </xf>
  </cellXfs>
  <cellStyles count="10">
    <cellStyle name="표준" xfId="0" builtinId="0"/>
    <cellStyle name="표준 2" xfId="1"/>
    <cellStyle name="표준 3" xfId="3"/>
    <cellStyle name="표준 3 2" xfId="8"/>
    <cellStyle name="표준 4" xfId="7"/>
    <cellStyle name="표준 5" xfId="9"/>
    <cellStyle name="표준_신구교과목대비표(전자정보통신)" xfId="5"/>
    <cellStyle name="표준_신구교과목대비표(컴퓨터정보전공)" xfId="4"/>
    <cellStyle name="표준_전자정보통신" xfId="2"/>
    <cellStyle name="표준_컴퓨터정보전공" xfId="6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view="pageBreakPreview" zoomScale="40" zoomScaleNormal="100" zoomScaleSheetLayoutView="40" workbookViewId="0">
      <selection activeCell="D42" sqref="D42"/>
    </sheetView>
  </sheetViews>
  <sheetFormatPr defaultColWidth="8.88671875" defaultRowHeight="17.100000000000001" customHeight="1"/>
  <cols>
    <col min="1" max="1" width="7.44140625" style="1" customWidth="1"/>
    <col min="2" max="2" width="4" style="1" bestFit="1" customWidth="1"/>
    <col min="3" max="3" width="8.77734375" style="1" customWidth="1"/>
    <col min="4" max="4" width="24.77734375" style="1" customWidth="1"/>
    <col min="5" max="5" width="10.77734375" style="1" customWidth="1"/>
    <col min="6" max="7" width="5.77734375" style="1" customWidth="1"/>
    <col min="8" max="22" width="6.77734375" style="1" customWidth="1"/>
    <col min="23" max="16384" width="8.88671875" style="1"/>
  </cols>
  <sheetData>
    <row r="1" spans="1:22" s="2" customFormat="1" ht="26.25" customHeight="1" thickBot="1">
      <c r="A1" s="261" t="s">
        <v>216</v>
      </c>
      <c r="B1" s="261"/>
      <c r="C1" s="261"/>
      <c r="D1" s="261"/>
      <c r="E1" s="261"/>
      <c r="F1" s="261"/>
      <c r="G1" s="261"/>
      <c r="H1" s="262" t="s">
        <v>217</v>
      </c>
      <c r="I1" s="262"/>
      <c r="J1" s="262"/>
      <c r="K1" s="262"/>
      <c r="L1" s="262"/>
      <c r="M1" s="262"/>
      <c r="N1" s="262"/>
      <c r="O1" s="262"/>
      <c r="P1" s="262"/>
      <c r="Q1" s="263" t="s">
        <v>36</v>
      </c>
      <c r="R1" s="263"/>
      <c r="S1" s="263"/>
      <c r="T1" s="263"/>
      <c r="U1" s="263"/>
      <c r="V1" s="263"/>
    </row>
    <row r="2" spans="1:22" ht="26.25" customHeight="1">
      <c r="A2" s="250" t="s">
        <v>0</v>
      </c>
      <c r="B2" s="248"/>
      <c r="C2" s="248" t="s">
        <v>10</v>
      </c>
      <c r="D2" s="264" t="s">
        <v>52</v>
      </c>
      <c r="E2" s="266" t="s">
        <v>33</v>
      </c>
      <c r="F2" s="248" t="s">
        <v>218</v>
      </c>
      <c r="G2" s="248" t="s">
        <v>219</v>
      </c>
      <c r="H2" s="250" t="s">
        <v>1</v>
      </c>
      <c r="I2" s="248"/>
      <c r="J2" s="248"/>
      <c r="K2" s="248"/>
      <c r="L2" s="248"/>
      <c r="M2" s="251"/>
      <c r="N2" s="246" t="s">
        <v>2</v>
      </c>
      <c r="O2" s="247"/>
      <c r="P2" s="248"/>
      <c r="Q2" s="248"/>
      <c r="R2" s="248"/>
      <c r="S2" s="249"/>
      <c r="T2" s="250" t="s">
        <v>3</v>
      </c>
      <c r="U2" s="248"/>
      <c r="V2" s="251"/>
    </row>
    <row r="3" spans="1:22" ht="26.25" customHeight="1">
      <c r="A3" s="252"/>
      <c r="B3" s="253"/>
      <c r="C3" s="253"/>
      <c r="D3" s="265"/>
      <c r="E3" s="267"/>
      <c r="F3" s="253"/>
      <c r="G3" s="253"/>
      <c r="H3" s="252" t="s">
        <v>4</v>
      </c>
      <c r="I3" s="253"/>
      <c r="J3" s="253"/>
      <c r="K3" s="253" t="s">
        <v>5</v>
      </c>
      <c r="L3" s="253"/>
      <c r="M3" s="254"/>
      <c r="N3" s="255" t="s">
        <v>4</v>
      </c>
      <c r="O3" s="256"/>
      <c r="P3" s="253"/>
      <c r="Q3" s="253" t="s">
        <v>5</v>
      </c>
      <c r="R3" s="253"/>
      <c r="S3" s="257"/>
      <c r="T3" s="252"/>
      <c r="U3" s="253"/>
      <c r="V3" s="254"/>
    </row>
    <row r="4" spans="1:22" ht="26.25" customHeight="1">
      <c r="A4" s="252"/>
      <c r="B4" s="253"/>
      <c r="C4" s="253"/>
      <c r="D4" s="265"/>
      <c r="E4" s="268"/>
      <c r="F4" s="253"/>
      <c r="G4" s="253"/>
      <c r="H4" s="208" t="s">
        <v>6</v>
      </c>
      <c r="I4" s="209" t="s">
        <v>7</v>
      </c>
      <c r="J4" s="209" t="s">
        <v>8</v>
      </c>
      <c r="K4" s="209" t="s">
        <v>6</v>
      </c>
      <c r="L4" s="209" t="s">
        <v>7</v>
      </c>
      <c r="M4" s="213" t="s">
        <v>8</v>
      </c>
      <c r="N4" s="214" t="s">
        <v>6</v>
      </c>
      <c r="O4" s="209" t="s">
        <v>7</v>
      </c>
      <c r="P4" s="209" t="s">
        <v>8</v>
      </c>
      <c r="Q4" s="209" t="s">
        <v>6</v>
      </c>
      <c r="R4" s="209" t="s">
        <v>7</v>
      </c>
      <c r="S4" s="215" t="s">
        <v>8</v>
      </c>
      <c r="T4" s="208" t="s">
        <v>6</v>
      </c>
      <c r="U4" s="209" t="s">
        <v>7</v>
      </c>
      <c r="V4" s="213" t="s">
        <v>8</v>
      </c>
    </row>
    <row r="5" spans="1:22" ht="26.25" customHeight="1">
      <c r="A5" s="236" t="s">
        <v>220</v>
      </c>
      <c r="B5" s="61" t="s">
        <v>221</v>
      </c>
      <c r="C5" s="44"/>
      <c r="D5" s="10" t="s">
        <v>222</v>
      </c>
      <c r="E5" s="106" t="s">
        <v>223</v>
      </c>
      <c r="F5" s="63" t="s">
        <v>224</v>
      </c>
      <c r="G5" s="109" t="s">
        <v>224</v>
      </c>
      <c r="H5" s="110">
        <v>2</v>
      </c>
      <c r="I5" s="109">
        <v>2</v>
      </c>
      <c r="J5" s="109">
        <v>0</v>
      </c>
      <c r="K5" s="109"/>
      <c r="L5" s="109"/>
      <c r="M5" s="111"/>
      <c r="N5" s="112"/>
      <c r="O5" s="109"/>
      <c r="P5" s="109"/>
      <c r="Q5" s="126"/>
      <c r="R5" s="116"/>
      <c r="S5" s="127"/>
      <c r="T5" s="115">
        <f>SUM(H5,K5,N5,Q5)</f>
        <v>2</v>
      </c>
      <c r="U5" s="116">
        <f>SUM(I5,L5,O5,R5)</f>
        <v>2</v>
      </c>
      <c r="V5" s="117">
        <f>SUM(J5,M5,P5,S5)</f>
        <v>0</v>
      </c>
    </row>
    <row r="6" spans="1:22" ht="26.25" customHeight="1">
      <c r="A6" s="236"/>
      <c r="B6" s="196"/>
      <c r="C6" s="103"/>
      <c r="D6" s="232" t="s">
        <v>458</v>
      </c>
      <c r="E6" s="108" t="s">
        <v>460</v>
      </c>
      <c r="F6" s="118" t="s">
        <v>224</v>
      </c>
      <c r="G6" s="120" t="s">
        <v>225</v>
      </c>
      <c r="H6" s="121">
        <v>2</v>
      </c>
      <c r="I6" s="120">
        <v>2</v>
      </c>
      <c r="J6" s="120">
        <v>0</v>
      </c>
      <c r="K6" s="120"/>
      <c r="L6" s="120"/>
      <c r="M6" s="122"/>
      <c r="N6" s="123"/>
      <c r="O6" s="120"/>
      <c r="P6" s="120"/>
      <c r="Q6" s="120"/>
      <c r="R6" s="120"/>
      <c r="S6" s="124"/>
      <c r="T6" s="115">
        <f t="shared" ref="T6:V6" si="0">SUM(H6,K6,N6,Q6)</f>
        <v>2</v>
      </c>
      <c r="U6" s="116">
        <f t="shared" si="0"/>
        <v>2</v>
      </c>
      <c r="V6" s="117">
        <f t="shared" si="0"/>
        <v>0</v>
      </c>
    </row>
    <row r="7" spans="1:22" ht="26.25" customHeight="1">
      <c r="A7" s="236"/>
      <c r="B7" s="259" t="s">
        <v>226</v>
      </c>
      <c r="C7" s="46"/>
      <c r="D7" s="101" t="s">
        <v>227</v>
      </c>
      <c r="E7" s="106" t="s">
        <v>228</v>
      </c>
      <c r="F7" s="63"/>
      <c r="G7" s="109"/>
      <c r="H7" s="110">
        <v>1</v>
      </c>
      <c r="I7" s="109">
        <v>1</v>
      </c>
      <c r="J7" s="109">
        <v>0</v>
      </c>
      <c r="K7" s="109"/>
      <c r="L7" s="109"/>
      <c r="M7" s="111"/>
      <c r="N7" s="112"/>
      <c r="O7" s="109"/>
      <c r="P7" s="109"/>
      <c r="Q7" s="109"/>
      <c r="R7" s="109"/>
      <c r="S7" s="114"/>
      <c r="T7" s="115">
        <f>H7+K7+N7+Q7</f>
        <v>1</v>
      </c>
      <c r="U7" s="116">
        <f>I7+L7+O7+R7</f>
        <v>1</v>
      </c>
      <c r="V7" s="117">
        <v>0</v>
      </c>
    </row>
    <row r="8" spans="1:22" ht="26.25" customHeight="1">
      <c r="A8" s="236"/>
      <c r="B8" s="260"/>
      <c r="C8" s="104"/>
      <c r="D8" s="197" t="s">
        <v>229</v>
      </c>
      <c r="E8" s="125" t="s">
        <v>462</v>
      </c>
      <c r="F8" s="118"/>
      <c r="G8" s="120"/>
      <c r="H8" s="121">
        <v>2</v>
      </c>
      <c r="I8" s="120">
        <v>2</v>
      </c>
      <c r="J8" s="120">
        <v>0</v>
      </c>
      <c r="K8" s="120"/>
      <c r="L8" s="120"/>
      <c r="M8" s="122"/>
      <c r="N8" s="123"/>
      <c r="O8" s="120"/>
      <c r="P8" s="120"/>
      <c r="Q8" s="120"/>
      <c r="R8" s="120"/>
      <c r="S8" s="124"/>
      <c r="T8" s="115">
        <f t="shared" ref="T8:V10" si="1">SUM(H8,K8,N8,Q8)</f>
        <v>2</v>
      </c>
      <c r="U8" s="116">
        <f t="shared" si="1"/>
        <v>2</v>
      </c>
      <c r="V8" s="117">
        <f t="shared" si="1"/>
        <v>0</v>
      </c>
    </row>
    <row r="9" spans="1:22" ht="26.25" customHeight="1">
      <c r="A9" s="236"/>
      <c r="B9" s="260"/>
      <c r="C9" s="102"/>
      <c r="D9" s="63" t="s">
        <v>464</v>
      </c>
      <c r="E9" s="107" t="s">
        <v>461</v>
      </c>
      <c r="F9" s="118"/>
      <c r="G9" s="118"/>
      <c r="H9" s="110"/>
      <c r="I9" s="109"/>
      <c r="J9" s="109"/>
      <c r="K9" s="109">
        <v>2</v>
      </c>
      <c r="L9" s="109">
        <v>2</v>
      </c>
      <c r="M9" s="111">
        <v>0</v>
      </c>
      <c r="N9" s="112"/>
      <c r="O9" s="109"/>
      <c r="P9" s="109"/>
      <c r="Q9" s="109"/>
      <c r="R9" s="109"/>
      <c r="S9" s="114"/>
      <c r="T9" s="115">
        <f t="shared" si="1"/>
        <v>2</v>
      </c>
      <c r="U9" s="116">
        <f t="shared" si="1"/>
        <v>2</v>
      </c>
      <c r="V9" s="117">
        <f t="shared" si="1"/>
        <v>0</v>
      </c>
    </row>
    <row r="10" spans="1:22" ht="26.25" customHeight="1">
      <c r="A10" s="236"/>
      <c r="B10" s="260"/>
      <c r="C10" s="102"/>
      <c r="D10" s="63" t="s">
        <v>468</v>
      </c>
      <c r="E10" s="107" t="s">
        <v>460</v>
      </c>
      <c r="F10" s="119"/>
      <c r="G10" s="109"/>
      <c r="H10" s="110"/>
      <c r="I10" s="109"/>
      <c r="J10" s="109"/>
      <c r="K10" s="109">
        <v>2</v>
      </c>
      <c r="L10" s="109">
        <v>2</v>
      </c>
      <c r="M10" s="111">
        <v>0</v>
      </c>
      <c r="N10" s="112"/>
      <c r="O10" s="109"/>
      <c r="P10" s="109"/>
      <c r="Q10" s="109"/>
      <c r="R10" s="109"/>
      <c r="S10" s="113"/>
      <c r="T10" s="115">
        <f t="shared" si="1"/>
        <v>2</v>
      </c>
      <c r="U10" s="116">
        <f t="shared" si="1"/>
        <v>2</v>
      </c>
      <c r="V10" s="117">
        <f t="shared" si="1"/>
        <v>0</v>
      </c>
    </row>
    <row r="11" spans="1:22" ht="26.25" customHeight="1">
      <c r="A11" s="258"/>
      <c r="B11" s="216"/>
      <c r="C11" s="233"/>
      <c r="D11" s="63" t="s">
        <v>469</v>
      </c>
      <c r="E11" s="106" t="s">
        <v>462</v>
      </c>
      <c r="F11" s="118"/>
      <c r="G11" s="120"/>
      <c r="H11" s="121"/>
      <c r="I11" s="120"/>
      <c r="J11" s="120"/>
      <c r="K11" s="120">
        <v>2</v>
      </c>
      <c r="L11" s="120">
        <v>2</v>
      </c>
      <c r="M11" s="122">
        <v>0</v>
      </c>
      <c r="N11" s="123"/>
      <c r="O11" s="120"/>
      <c r="P11" s="120"/>
      <c r="Q11" s="120"/>
      <c r="R11" s="120"/>
      <c r="S11" s="124"/>
      <c r="T11" s="198">
        <v>2</v>
      </c>
      <c r="U11" s="199">
        <v>2</v>
      </c>
      <c r="V11" s="200">
        <v>0</v>
      </c>
    </row>
    <row r="12" spans="1:22" ht="26.25" customHeight="1" thickBot="1">
      <c r="A12" s="243"/>
      <c r="B12" s="219" t="s">
        <v>230</v>
      </c>
      <c r="C12" s="60"/>
      <c r="D12" s="60"/>
      <c r="E12" s="131"/>
      <c r="F12" s="219"/>
      <c r="G12" s="219"/>
      <c r="H12" s="218">
        <f t="shared" ref="H12:V12" si="2">SUM(H5:H10)</f>
        <v>7</v>
      </c>
      <c r="I12" s="219">
        <f t="shared" si="2"/>
        <v>7</v>
      </c>
      <c r="J12" s="219">
        <f t="shared" si="2"/>
        <v>0</v>
      </c>
      <c r="K12" s="219">
        <v>6</v>
      </c>
      <c r="L12" s="219">
        <v>6</v>
      </c>
      <c r="M12" s="20">
        <f t="shared" si="2"/>
        <v>0</v>
      </c>
      <c r="N12" s="19">
        <f t="shared" si="2"/>
        <v>0</v>
      </c>
      <c r="O12" s="219">
        <f t="shared" si="2"/>
        <v>0</v>
      </c>
      <c r="P12" s="219">
        <f t="shared" si="2"/>
        <v>0</v>
      </c>
      <c r="Q12" s="219">
        <f t="shared" si="2"/>
        <v>0</v>
      </c>
      <c r="R12" s="219">
        <f t="shared" si="2"/>
        <v>0</v>
      </c>
      <c r="S12" s="62">
        <f t="shared" si="2"/>
        <v>0</v>
      </c>
      <c r="T12" s="218">
        <f>SUM(T5:T11)</f>
        <v>13</v>
      </c>
      <c r="U12" s="219">
        <f>SUM(U5:U11)</f>
        <v>13</v>
      </c>
      <c r="V12" s="20">
        <f t="shared" si="2"/>
        <v>0</v>
      </c>
    </row>
    <row r="13" spans="1:22" ht="26.25" customHeight="1">
      <c r="A13" s="242" t="s">
        <v>231</v>
      </c>
      <c r="B13" s="244" t="s">
        <v>232</v>
      </c>
      <c r="C13" s="45"/>
      <c r="D13" s="72" t="s">
        <v>233</v>
      </c>
      <c r="E13" s="132" t="s">
        <v>234</v>
      </c>
      <c r="F13" s="11" t="s">
        <v>224</v>
      </c>
      <c r="G13" s="11" t="s">
        <v>224</v>
      </c>
      <c r="H13" s="21"/>
      <c r="I13" s="22"/>
      <c r="J13" s="22"/>
      <c r="K13" s="22"/>
      <c r="L13" s="22"/>
      <c r="M13" s="24"/>
      <c r="N13" s="23"/>
      <c r="O13" s="22"/>
      <c r="P13" s="22"/>
      <c r="Q13" s="22">
        <v>3</v>
      </c>
      <c r="R13" s="22">
        <v>0</v>
      </c>
      <c r="S13" s="49">
        <v>3</v>
      </c>
      <c r="T13" s="210">
        <f>SUM(H13,K13,N13,Q13)</f>
        <v>3</v>
      </c>
      <c r="U13" s="25">
        <f>SUM(I13,L13,O13,R13,)</f>
        <v>0</v>
      </c>
      <c r="V13" s="26">
        <f>SUM(J13,M13,P13,S13)</f>
        <v>3</v>
      </c>
    </row>
    <row r="14" spans="1:22" ht="26.25" customHeight="1">
      <c r="A14" s="236"/>
      <c r="B14" s="245"/>
      <c r="C14" s="44"/>
      <c r="D14" s="27"/>
      <c r="E14" s="28"/>
      <c r="F14" s="28"/>
      <c r="G14" s="44"/>
      <c r="H14" s="13"/>
      <c r="I14" s="12"/>
      <c r="J14" s="12"/>
      <c r="K14" s="12"/>
      <c r="L14" s="12"/>
      <c r="M14" s="17"/>
      <c r="N14" s="15"/>
      <c r="O14" s="12"/>
      <c r="P14" s="12"/>
      <c r="Q14" s="12"/>
      <c r="R14" s="12"/>
      <c r="S14" s="48"/>
      <c r="T14" s="211"/>
      <c r="U14" s="212"/>
      <c r="V14" s="16"/>
    </row>
    <row r="15" spans="1:22" ht="26.25" customHeight="1">
      <c r="A15" s="236"/>
      <c r="B15" s="29" t="s">
        <v>235</v>
      </c>
      <c r="C15" s="29"/>
      <c r="D15" s="29"/>
      <c r="E15" s="209"/>
      <c r="F15" s="209"/>
      <c r="G15" s="209"/>
      <c r="H15" s="208">
        <f t="shared" ref="H15:V15" si="3">SUM(H13:H14)</f>
        <v>0</v>
      </c>
      <c r="I15" s="209">
        <f t="shared" si="3"/>
        <v>0</v>
      </c>
      <c r="J15" s="209">
        <f t="shared" si="3"/>
        <v>0</v>
      </c>
      <c r="K15" s="209">
        <f t="shared" si="3"/>
        <v>0</v>
      </c>
      <c r="L15" s="209">
        <f t="shared" si="3"/>
        <v>0</v>
      </c>
      <c r="M15" s="213">
        <f t="shared" si="3"/>
        <v>0</v>
      </c>
      <c r="N15" s="214">
        <f t="shared" si="3"/>
        <v>0</v>
      </c>
      <c r="O15" s="209">
        <f t="shared" si="3"/>
        <v>0</v>
      </c>
      <c r="P15" s="209">
        <f t="shared" si="3"/>
        <v>0</v>
      </c>
      <c r="Q15" s="209">
        <f t="shared" si="3"/>
        <v>3</v>
      </c>
      <c r="R15" s="209">
        <f t="shared" si="3"/>
        <v>0</v>
      </c>
      <c r="S15" s="215">
        <f t="shared" si="3"/>
        <v>3</v>
      </c>
      <c r="T15" s="208">
        <f t="shared" si="3"/>
        <v>3</v>
      </c>
      <c r="U15" s="209">
        <f t="shared" si="3"/>
        <v>0</v>
      </c>
      <c r="V15" s="213">
        <f t="shared" si="3"/>
        <v>3</v>
      </c>
    </row>
    <row r="16" spans="1:22" ht="26.25" customHeight="1">
      <c r="A16" s="236"/>
      <c r="B16" s="238" t="s">
        <v>236</v>
      </c>
      <c r="C16" s="10"/>
      <c r="D16" s="98" t="s">
        <v>237</v>
      </c>
      <c r="E16" s="54" t="s">
        <v>238</v>
      </c>
      <c r="F16" s="84" t="s">
        <v>239</v>
      </c>
      <c r="G16" s="11" t="s">
        <v>224</v>
      </c>
      <c r="H16" s="85">
        <v>3</v>
      </c>
      <c r="I16" s="82">
        <v>0</v>
      </c>
      <c r="J16" s="82">
        <v>3</v>
      </c>
      <c r="K16" s="82"/>
      <c r="L16" s="82"/>
      <c r="M16" s="86"/>
      <c r="N16" s="87"/>
      <c r="O16" s="82"/>
      <c r="P16" s="82"/>
      <c r="Q16" s="82"/>
      <c r="R16" s="82"/>
      <c r="S16" s="88"/>
      <c r="T16" s="211">
        <f t="shared" ref="T16:V29" si="4">SUM(H16,K16,N16,Q16)</f>
        <v>3</v>
      </c>
      <c r="U16" s="212">
        <f t="shared" si="4"/>
        <v>0</v>
      </c>
      <c r="V16" s="16">
        <f t="shared" si="4"/>
        <v>3</v>
      </c>
    </row>
    <row r="17" spans="1:22" ht="26.25" customHeight="1">
      <c r="A17" s="236"/>
      <c r="B17" s="238"/>
      <c r="C17" s="10"/>
      <c r="D17" s="99" t="s">
        <v>240</v>
      </c>
      <c r="E17" s="54" t="s">
        <v>238</v>
      </c>
      <c r="F17" s="84" t="s">
        <v>239</v>
      </c>
      <c r="G17" s="11" t="s">
        <v>224</v>
      </c>
      <c r="H17" s="89">
        <v>3</v>
      </c>
      <c r="I17" s="83">
        <v>0</v>
      </c>
      <c r="J17" s="83">
        <v>3</v>
      </c>
      <c r="K17" s="83"/>
      <c r="L17" s="83"/>
      <c r="M17" s="90"/>
      <c r="N17" s="91"/>
      <c r="O17" s="83"/>
      <c r="P17" s="83"/>
      <c r="Q17" s="83"/>
      <c r="R17" s="83"/>
      <c r="S17" s="92"/>
      <c r="T17" s="211">
        <f t="shared" si="4"/>
        <v>3</v>
      </c>
      <c r="U17" s="212">
        <f t="shared" si="4"/>
        <v>0</v>
      </c>
      <c r="V17" s="16">
        <f t="shared" si="4"/>
        <v>3</v>
      </c>
    </row>
    <row r="18" spans="1:22" ht="26.25" customHeight="1">
      <c r="A18" s="236"/>
      <c r="B18" s="238"/>
      <c r="C18" s="10"/>
      <c r="D18" s="98" t="s">
        <v>241</v>
      </c>
      <c r="E18" s="54" t="s">
        <v>238</v>
      </c>
      <c r="F18" s="84" t="s">
        <v>239</v>
      </c>
      <c r="G18" s="11" t="s">
        <v>224</v>
      </c>
      <c r="H18" s="89"/>
      <c r="I18" s="83"/>
      <c r="J18" s="83"/>
      <c r="K18" s="83">
        <v>3</v>
      </c>
      <c r="L18" s="83">
        <v>0</v>
      </c>
      <c r="M18" s="90">
        <v>3</v>
      </c>
      <c r="N18" s="93"/>
      <c r="O18" s="94"/>
      <c r="P18" s="94"/>
      <c r="Q18" s="94"/>
      <c r="R18" s="94"/>
      <c r="S18" s="92"/>
      <c r="T18" s="211">
        <f t="shared" si="4"/>
        <v>3</v>
      </c>
      <c r="U18" s="212">
        <f t="shared" si="4"/>
        <v>0</v>
      </c>
      <c r="V18" s="16">
        <f t="shared" si="4"/>
        <v>3</v>
      </c>
    </row>
    <row r="19" spans="1:22" ht="26.25" customHeight="1">
      <c r="A19" s="236"/>
      <c r="B19" s="238"/>
      <c r="C19" s="10"/>
      <c r="D19" s="98" t="s">
        <v>242</v>
      </c>
      <c r="E19" s="54" t="s">
        <v>238</v>
      </c>
      <c r="F19" s="84" t="s">
        <v>239</v>
      </c>
      <c r="G19" s="11" t="s">
        <v>224</v>
      </c>
      <c r="H19" s="89"/>
      <c r="I19" s="83"/>
      <c r="J19" s="83"/>
      <c r="K19" s="83">
        <v>3</v>
      </c>
      <c r="L19" s="83">
        <v>0</v>
      </c>
      <c r="M19" s="90">
        <v>3</v>
      </c>
      <c r="N19" s="93"/>
      <c r="O19" s="94"/>
      <c r="P19" s="94"/>
      <c r="Q19" s="94"/>
      <c r="R19" s="94"/>
      <c r="S19" s="92"/>
      <c r="T19" s="211">
        <f t="shared" si="4"/>
        <v>3</v>
      </c>
      <c r="U19" s="212">
        <f t="shared" si="4"/>
        <v>0</v>
      </c>
      <c r="V19" s="16">
        <f t="shared" si="4"/>
        <v>3</v>
      </c>
    </row>
    <row r="20" spans="1:22" ht="26.25" customHeight="1">
      <c r="A20" s="236"/>
      <c r="B20" s="238"/>
      <c r="C20" s="10"/>
      <c r="D20" s="99" t="s">
        <v>243</v>
      </c>
      <c r="E20" s="54" t="s">
        <v>244</v>
      </c>
      <c r="F20" s="84" t="s">
        <v>245</v>
      </c>
      <c r="G20" s="11" t="s">
        <v>246</v>
      </c>
      <c r="H20" s="89"/>
      <c r="I20" s="83"/>
      <c r="J20" s="83"/>
      <c r="K20" s="83">
        <v>3</v>
      </c>
      <c r="L20" s="83">
        <v>0</v>
      </c>
      <c r="M20" s="90">
        <v>3</v>
      </c>
      <c r="N20" s="91"/>
      <c r="O20" s="83"/>
      <c r="P20" s="83"/>
      <c r="Q20" s="83"/>
      <c r="R20" s="83"/>
      <c r="S20" s="92"/>
      <c r="T20" s="211">
        <f t="shared" si="4"/>
        <v>3</v>
      </c>
      <c r="U20" s="212">
        <f t="shared" si="4"/>
        <v>0</v>
      </c>
      <c r="V20" s="16">
        <f t="shared" si="4"/>
        <v>3</v>
      </c>
    </row>
    <row r="21" spans="1:22" ht="26.25" customHeight="1">
      <c r="A21" s="236"/>
      <c r="B21" s="238"/>
      <c r="C21" s="10"/>
      <c r="D21" s="99" t="s">
        <v>247</v>
      </c>
      <c r="E21" s="54" t="s">
        <v>244</v>
      </c>
      <c r="F21" s="84" t="s">
        <v>245</v>
      </c>
      <c r="G21" s="11" t="s">
        <v>246</v>
      </c>
      <c r="H21" s="89"/>
      <c r="I21" s="83"/>
      <c r="J21" s="83"/>
      <c r="K21" s="83">
        <v>2</v>
      </c>
      <c r="L21" s="94">
        <v>0</v>
      </c>
      <c r="M21" s="95">
        <v>2</v>
      </c>
      <c r="N21" s="91"/>
      <c r="O21" s="83"/>
      <c r="P21" s="83"/>
      <c r="Q21" s="94"/>
      <c r="R21" s="94"/>
      <c r="S21" s="92"/>
      <c r="T21" s="211">
        <f t="shared" si="4"/>
        <v>2</v>
      </c>
      <c r="U21" s="212">
        <f t="shared" si="4"/>
        <v>0</v>
      </c>
      <c r="V21" s="16">
        <f t="shared" si="4"/>
        <v>2</v>
      </c>
    </row>
    <row r="22" spans="1:22" ht="26.25" customHeight="1">
      <c r="A22" s="236"/>
      <c r="B22" s="238"/>
      <c r="C22" s="10"/>
      <c r="D22" s="100" t="s">
        <v>248</v>
      </c>
      <c r="E22" s="54" t="s">
        <v>244</v>
      </c>
      <c r="F22" s="84" t="s">
        <v>245</v>
      </c>
      <c r="G22" s="11" t="s">
        <v>246</v>
      </c>
      <c r="H22" s="89"/>
      <c r="I22" s="83"/>
      <c r="J22" s="83"/>
      <c r="K22" s="91">
        <v>3</v>
      </c>
      <c r="L22" s="83">
        <v>0</v>
      </c>
      <c r="M22" s="86">
        <v>3</v>
      </c>
      <c r="N22" s="91"/>
      <c r="O22" s="83"/>
      <c r="P22" s="83"/>
      <c r="Q22" s="83"/>
      <c r="R22" s="83"/>
      <c r="S22" s="92"/>
      <c r="T22" s="211">
        <f t="shared" si="4"/>
        <v>3</v>
      </c>
      <c r="U22" s="212">
        <f t="shared" si="4"/>
        <v>0</v>
      </c>
      <c r="V22" s="16">
        <f t="shared" si="4"/>
        <v>3</v>
      </c>
    </row>
    <row r="23" spans="1:22" ht="26.25" customHeight="1">
      <c r="A23" s="236"/>
      <c r="B23" s="238"/>
      <c r="C23" s="10"/>
      <c r="D23" s="100" t="s">
        <v>249</v>
      </c>
      <c r="E23" s="129" t="s">
        <v>244</v>
      </c>
      <c r="F23" s="176" t="s">
        <v>245</v>
      </c>
      <c r="G23" s="63" t="s">
        <v>246</v>
      </c>
      <c r="H23" s="177"/>
      <c r="I23" s="178"/>
      <c r="J23" s="178"/>
      <c r="K23" s="179"/>
      <c r="L23" s="179"/>
      <c r="M23" s="180"/>
      <c r="N23" s="181">
        <v>3</v>
      </c>
      <c r="O23" s="178">
        <v>0</v>
      </c>
      <c r="P23" s="178">
        <v>3</v>
      </c>
      <c r="Q23" s="178"/>
      <c r="R23" s="178"/>
      <c r="S23" s="182"/>
      <c r="T23" s="115">
        <f t="shared" si="4"/>
        <v>3</v>
      </c>
      <c r="U23" s="116">
        <f t="shared" si="4"/>
        <v>0</v>
      </c>
      <c r="V23" s="117">
        <f t="shared" si="4"/>
        <v>3</v>
      </c>
    </row>
    <row r="24" spans="1:22" ht="26.25" customHeight="1">
      <c r="A24" s="236"/>
      <c r="B24" s="238"/>
      <c r="C24" s="10"/>
      <c r="D24" s="100" t="s">
        <v>251</v>
      </c>
      <c r="E24" s="129" t="s">
        <v>244</v>
      </c>
      <c r="F24" s="176" t="s">
        <v>245</v>
      </c>
      <c r="G24" s="63" t="s">
        <v>246</v>
      </c>
      <c r="H24" s="177"/>
      <c r="I24" s="178"/>
      <c r="J24" s="178"/>
      <c r="K24" s="178"/>
      <c r="L24" s="178"/>
      <c r="M24" s="183"/>
      <c r="N24" s="181">
        <v>2</v>
      </c>
      <c r="O24" s="178">
        <v>0</v>
      </c>
      <c r="P24" s="178">
        <v>2</v>
      </c>
      <c r="Q24" s="178"/>
      <c r="R24" s="178"/>
      <c r="S24" s="182"/>
      <c r="T24" s="115">
        <f t="shared" si="4"/>
        <v>2</v>
      </c>
      <c r="U24" s="116">
        <f t="shared" si="4"/>
        <v>0</v>
      </c>
      <c r="V24" s="117">
        <f t="shared" si="4"/>
        <v>2</v>
      </c>
    </row>
    <row r="25" spans="1:22" ht="26.25" customHeight="1">
      <c r="A25" s="236"/>
      <c r="B25" s="238"/>
      <c r="C25" s="10"/>
      <c r="D25" s="100" t="s">
        <v>252</v>
      </c>
      <c r="E25" s="129" t="s">
        <v>244</v>
      </c>
      <c r="F25" s="176" t="s">
        <v>245</v>
      </c>
      <c r="G25" s="63" t="s">
        <v>246</v>
      </c>
      <c r="H25" s="177"/>
      <c r="I25" s="178"/>
      <c r="J25" s="178"/>
      <c r="K25" s="178"/>
      <c r="L25" s="178"/>
      <c r="M25" s="183"/>
      <c r="N25" s="181">
        <v>3</v>
      </c>
      <c r="O25" s="178">
        <v>0</v>
      </c>
      <c r="P25" s="178">
        <v>3</v>
      </c>
      <c r="Q25" s="178"/>
      <c r="R25" s="178"/>
      <c r="S25" s="182"/>
      <c r="T25" s="115">
        <f t="shared" si="4"/>
        <v>3</v>
      </c>
      <c r="U25" s="116">
        <f t="shared" si="4"/>
        <v>0</v>
      </c>
      <c r="V25" s="117">
        <f t="shared" si="4"/>
        <v>3</v>
      </c>
    </row>
    <row r="26" spans="1:22" ht="26.25" customHeight="1">
      <c r="A26" s="236"/>
      <c r="B26" s="238"/>
      <c r="C26" s="10"/>
      <c r="D26" s="100" t="s">
        <v>253</v>
      </c>
      <c r="E26" s="129" t="s">
        <v>244</v>
      </c>
      <c r="F26" s="176" t="s">
        <v>245</v>
      </c>
      <c r="G26" s="63" t="s">
        <v>246</v>
      </c>
      <c r="H26" s="96"/>
      <c r="I26" s="94"/>
      <c r="J26" s="178"/>
      <c r="K26" s="178"/>
      <c r="L26" s="178"/>
      <c r="M26" s="183"/>
      <c r="N26" s="93">
        <v>3</v>
      </c>
      <c r="O26" s="94">
        <v>0</v>
      </c>
      <c r="P26" s="94">
        <v>3</v>
      </c>
      <c r="Q26" s="178"/>
      <c r="R26" s="178"/>
      <c r="S26" s="182"/>
      <c r="T26" s="115">
        <f t="shared" si="4"/>
        <v>3</v>
      </c>
      <c r="U26" s="116">
        <f t="shared" si="4"/>
        <v>0</v>
      </c>
      <c r="V26" s="117">
        <f t="shared" si="4"/>
        <v>3</v>
      </c>
    </row>
    <row r="27" spans="1:22" ht="26.25" customHeight="1">
      <c r="A27" s="236"/>
      <c r="B27" s="238"/>
      <c r="C27" s="10"/>
      <c r="D27" s="100" t="s">
        <v>254</v>
      </c>
      <c r="E27" s="129" t="s">
        <v>244</v>
      </c>
      <c r="F27" s="176" t="s">
        <v>245</v>
      </c>
      <c r="G27" s="63" t="s">
        <v>246</v>
      </c>
      <c r="H27" s="96"/>
      <c r="I27" s="178"/>
      <c r="J27" s="178"/>
      <c r="K27" s="178"/>
      <c r="L27" s="94"/>
      <c r="M27" s="95"/>
      <c r="N27" s="94">
        <v>3</v>
      </c>
      <c r="O27" s="94">
        <v>0</v>
      </c>
      <c r="P27" s="182">
        <v>3</v>
      </c>
      <c r="Q27" s="94"/>
      <c r="R27" s="94"/>
      <c r="S27" s="182"/>
      <c r="T27" s="115">
        <f t="shared" si="4"/>
        <v>3</v>
      </c>
      <c r="U27" s="116">
        <f t="shared" si="4"/>
        <v>0</v>
      </c>
      <c r="V27" s="117">
        <f t="shared" si="4"/>
        <v>3</v>
      </c>
    </row>
    <row r="28" spans="1:22" ht="26.25" customHeight="1">
      <c r="A28" s="236"/>
      <c r="B28" s="238"/>
      <c r="C28" s="10"/>
      <c r="D28" s="100" t="s">
        <v>256</v>
      </c>
      <c r="E28" s="129" t="s">
        <v>244</v>
      </c>
      <c r="F28" s="176" t="s">
        <v>245</v>
      </c>
      <c r="G28" s="63" t="s">
        <v>246</v>
      </c>
      <c r="H28" s="96"/>
      <c r="I28" s="178"/>
      <c r="J28" s="178"/>
      <c r="K28" s="178"/>
      <c r="L28" s="178"/>
      <c r="M28" s="183"/>
      <c r="N28" s="181"/>
      <c r="O28" s="178"/>
      <c r="P28" s="178"/>
      <c r="Q28" s="94">
        <v>3</v>
      </c>
      <c r="R28" s="94">
        <v>0</v>
      </c>
      <c r="S28" s="182">
        <v>3</v>
      </c>
      <c r="T28" s="115">
        <f t="shared" si="4"/>
        <v>3</v>
      </c>
      <c r="U28" s="116">
        <f t="shared" si="4"/>
        <v>0</v>
      </c>
      <c r="V28" s="117">
        <f t="shared" si="4"/>
        <v>3</v>
      </c>
    </row>
    <row r="29" spans="1:22" ht="26.25" customHeight="1">
      <c r="A29" s="236"/>
      <c r="B29" s="238"/>
      <c r="C29" s="10"/>
      <c r="D29" s="52"/>
      <c r="E29" s="65"/>
      <c r="F29" s="65"/>
      <c r="G29" s="109"/>
      <c r="H29" s="37"/>
      <c r="I29" s="35"/>
      <c r="J29" s="65"/>
      <c r="K29" s="65"/>
      <c r="L29" s="35"/>
      <c r="M29" s="41"/>
      <c r="N29" s="67"/>
      <c r="O29" s="65"/>
      <c r="P29" s="65"/>
      <c r="Q29" s="35"/>
      <c r="R29" s="35"/>
      <c r="S29" s="68"/>
      <c r="T29" s="115">
        <f t="shared" si="4"/>
        <v>0</v>
      </c>
      <c r="U29" s="116">
        <f t="shared" si="4"/>
        <v>0</v>
      </c>
      <c r="V29" s="117">
        <f t="shared" si="4"/>
        <v>0</v>
      </c>
    </row>
    <row r="30" spans="1:22" ht="26.25" customHeight="1" thickBot="1">
      <c r="A30" s="243"/>
      <c r="B30" s="18" t="s">
        <v>235</v>
      </c>
      <c r="C30" s="18"/>
      <c r="D30" s="184"/>
      <c r="E30" s="221"/>
      <c r="F30" s="221"/>
      <c r="G30" s="221"/>
      <c r="H30" s="220">
        <f t="shared" ref="H30:V30" si="5">SUM(H16:H29)</f>
        <v>6</v>
      </c>
      <c r="I30" s="221">
        <f t="shared" si="5"/>
        <v>0</v>
      </c>
      <c r="J30" s="221">
        <f t="shared" si="5"/>
        <v>6</v>
      </c>
      <c r="K30" s="221">
        <f t="shared" si="5"/>
        <v>14</v>
      </c>
      <c r="L30" s="221">
        <f t="shared" si="5"/>
        <v>0</v>
      </c>
      <c r="M30" s="222">
        <f t="shared" si="5"/>
        <v>14</v>
      </c>
      <c r="N30" s="175">
        <f t="shared" si="5"/>
        <v>14</v>
      </c>
      <c r="O30" s="221">
        <f t="shared" si="5"/>
        <v>0</v>
      </c>
      <c r="P30" s="221">
        <f t="shared" si="5"/>
        <v>14</v>
      </c>
      <c r="Q30" s="221">
        <f t="shared" si="5"/>
        <v>3</v>
      </c>
      <c r="R30" s="221">
        <f t="shared" si="5"/>
        <v>0</v>
      </c>
      <c r="S30" s="185">
        <f t="shared" si="5"/>
        <v>3</v>
      </c>
      <c r="T30" s="220">
        <f t="shared" si="5"/>
        <v>37</v>
      </c>
      <c r="U30" s="221">
        <f t="shared" si="5"/>
        <v>0</v>
      </c>
      <c r="V30" s="222">
        <f t="shared" si="5"/>
        <v>37</v>
      </c>
    </row>
    <row r="31" spans="1:22" ht="26.25" customHeight="1">
      <c r="A31" s="235" t="s">
        <v>257</v>
      </c>
      <c r="B31" s="237" t="s">
        <v>232</v>
      </c>
      <c r="C31" s="217"/>
      <c r="D31" s="128" t="s">
        <v>259</v>
      </c>
      <c r="E31" s="129" t="s">
        <v>244</v>
      </c>
      <c r="F31" s="186" t="s">
        <v>260</v>
      </c>
      <c r="G31" s="109" t="s">
        <v>260</v>
      </c>
      <c r="H31" s="37"/>
      <c r="I31" s="35"/>
      <c r="J31" s="65"/>
      <c r="K31" s="65"/>
      <c r="L31" s="35"/>
      <c r="M31" s="41"/>
      <c r="N31" s="36"/>
      <c r="O31" s="35"/>
      <c r="P31" s="35"/>
      <c r="Q31" s="65">
        <v>3</v>
      </c>
      <c r="R31" s="65">
        <v>0</v>
      </c>
      <c r="S31" s="68">
        <v>0</v>
      </c>
      <c r="T31" s="187">
        <f>SUM(H31,K31,N31,Q31)</f>
        <v>3</v>
      </c>
      <c r="U31" s="188">
        <f>SUM(I31,L31,O31,R31)</f>
        <v>0</v>
      </c>
      <c r="V31" s="189">
        <f>SUM(J31,M31,P31,S31)</f>
        <v>0</v>
      </c>
    </row>
    <row r="32" spans="1:22" ht="26.25" customHeight="1">
      <c r="A32" s="236"/>
      <c r="B32" s="238"/>
      <c r="C32" s="212"/>
      <c r="D32" s="128"/>
      <c r="E32" s="129"/>
      <c r="F32" s="186"/>
      <c r="G32" s="109"/>
      <c r="H32" s="37"/>
      <c r="I32" s="35"/>
      <c r="J32" s="65"/>
      <c r="K32" s="65"/>
      <c r="L32" s="35"/>
      <c r="M32" s="41"/>
      <c r="N32" s="36"/>
      <c r="O32" s="35"/>
      <c r="P32" s="35"/>
      <c r="Q32" s="65"/>
      <c r="R32" s="65"/>
      <c r="S32" s="68"/>
      <c r="T32" s="187">
        <f t="shared" ref="T32:V43" si="6">SUM(H32,K32,N32,Q32)</f>
        <v>0</v>
      </c>
      <c r="U32" s="188">
        <f t="shared" si="6"/>
        <v>0</v>
      </c>
      <c r="V32" s="189">
        <f t="shared" si="6"/>
        <v>0</v>
      </c>
    </row>
    <row r="33" spans="1:22" ht="26.25" customHeight="1">
      <c r="A33" s="236"/>
      <c r="B33" s="238" t="s">
        <v>226</v>
      </c>
      <c r="C33" s="212"/>
      <c r="D33" s="128" t="s">
        <v>262</v>
      </c>
      <c r="E33" s="109" t="s">
        <v>263</v>
      </c>
      <c r="F33" s="109" t="s">
        <v>260</v>
      </c>
      <c r="G33" s="109" t="s">
        <v>260</v>
      </c>
      <c r="H33" s="110"/>
      <c r="I33" s="109"/>
      <c r="J33" s="109"/>
      <c r="K33" s="109"/>
      <c r="L33" s="109"/>
      <c r="M33" s="111"/>
      <c r="N33" s="112">
        <v>1</v>
      </c>
      <c r="O33" s="109">
        <v>1</v>
      </c>
      <c r="P33" s="109">
        <v>0</v>
      </c>
      <c r="Q33" s="109"/>
      <c r="R33" s="109"/>
      <c r="S33" s="113"/>
      <c r="T33" s="187">
        <f t="shared" si="6"/>
        <v>1</v>
      </c>
      <c r="U33" s="188">
        <f t="shared" si="6"/>
        <v>1</v>
      </c>
      <c r="V33" s="189">
        <f t="shared" si="6"/>
        <v>0</v>
      </c>
    </row>
    <row r="34" spans="1:22" ht="26.25" customHeight="1">
      <c r="A34" s="236"/>
      <c r="B34" s="238"/>
      <c r="C34" s="212"/>
      <c r="D34" s="190" t="s">
        <v>264</v>
      </c>
      <c r="E34" s="129" t="s">
        <v>244</v>
      </c>
      <c r="F34" s="176" t="s">
        <v>260</v>
      </c>
      <c r="G34" s="63" t="s">
        <v>260</v>
      </c>
      <c r="H34" s="191">
        <v>3</v>
      </c>
      <c r="I34" s="179">
        <v>0</v>
      </c>
      <c r="J34" s="179">
        <v>3</v>
      </c>
      <c r="K34" s="179"/>
      <c r="L34" s="179"/>
      <c r="M34" s="180"/>
      <c r="N34" s="192"/>
      <c r="O34" s="179"/>
      <c r="P34" s="179"/>
      <c r="Q34" s="179"/>
      <c r="R34" s="179"/>
      <c r="S34" s="193"/>
      <c r="T34" s="115">
        <f t="shared" si="6"/>
        <v>3</v>
      </c>
      <c r="U34" s="116">
        <f t="shared" si="6"/>
        <v>0</v>
      </c>
      <c r="V34" s="117">
        <f t="shared" si="6"/>
        <v>3</v>
      </c>
    </row>
    <row r="35" spans="1:22" ht="26.25" customHeight="1">
      <c r="A35" s="236"/>
      <c r="B35" s="238"/>
      <c r="C35" s="212"/>
      <c r="D35" s="97" t="s">
        <v>265</v>
      </c>
      <c r="E35" s="109" t="s">
        <v>266</v>
      </c>
      <c r="F35" s="194" t="s">
        <v>44</v>
      </c>
      <c r="G35" s="194" t="s">
        <v>267</v>
      </c>
      <c r="H35" s="191">
        <v>2</v>
      </c>
      <c r="I35" s="179">
        <v>2</v>
      </c>
      <c r="J35" s="179">
        <v>0</v>
      </c>
      <c r="K35" s="192"/>
      <c r="L35" s="179"/>
      <c r="M35" s="180"/>
      <c r="N35" s="192"/>
      <c r="O35" s="179"/>
      <c r="P35" s="179"/>
      <c r="Q35" s="179"/>
      <c r="R35" s="179"/>
      <c r="S35" s="193"/>
      <c r="T35" s="187">
        <f t="shared" si="6"/>
        <v>2</v>
      </c>
      <c r="U35" s="188">
        <f t="shared" si="6"/>
        <v>2</v>
      </c>
      <c r="V35" s="189">
        <f t="shared" si="6"/>
        <v>0</v>
      </c>
    </row>
    <row r="36" spans="1:22" ht="26.25" customHeight="1">
      <c r="A36" s="236"/>
      <c r="B36" s="238"/>
      <c r="C36" s="212"/>
      <c r="D36" s="97" t="s">
        <v>268</v>
      </c>
      <c r="E36" s="109" t="s">
        <v>269</v>
      </c>
      <c r="F36" s="194" t="s">
        <v>44</v>
      </c>
      <c r="G36" s="194" t="s">
        <v>270</v>
      </c>
      <c r="H36" s="191">
        <v>2</v>
      </c>
      <c r="I36" s="179">
        <v>2</v>
      </c>
      <c r="J36" s="179">
        <v>0</v>
      </c>
      <c r="K36" s="192"/>
      <c r="L36" s="179"/>
      <c r="M36" s="180"/>
      <c r="N36" s="192"/>
      <c r="O36" s="179"/>
      <c r="P36" s="179"/>
      <c r="Q36" s="179"/>
      <c r="R36" s="179"/>
      <c r="S36" s="193"/>
      <c r="T36" s="187">
        <f t="shared" si="6"/>
        <v>2</v>
      </c>
      <c r="U36" s="188">
        <f t="shared" si="6"/>
        <v>2</v>
      </c>
      <c r="V36" s="189">
        <f t="shared" si="6"/>
        <v>0</v>
      </c>
    </row>
    <row r="37" spans="1:22" ht="26.25" customHeight="1">
      <c r="A37" s="236"/>
      <c r="B37" s="238"/>
      <c r="C37" s="42"/>
      <c r="D37" s="97" t="s">
        <v>271</v>
      </c>
      <c r="E37" s="129" t="s">
        <v>244</v>
      </c>
      <c r="F37" s="194" t="s">
        <v>44</v>
      </c>
      <c r="G37" s="194" t="s">
        <v>267</v>
      </c>
      <c r="H37" s="177"/>
      <c r="I37" s="94"/>
      <c r="J37" s="94"/>
      <c r="K37" s="93"/>
      <c r="L37" s="94"/>
      <c r="M37" s="95"/>
      <c r="N37" s="93">
        <v>2</v>
      </c>
      <c r="O37" s="94">
        <v>1</v>
      </c>
      <c r="P37" s="94">
        <v>1</v>
      </c>
      <c r="Q37" s="94"/>
      <c r="R37" s="94"/>
      <c r="S37" s="182"/>
      <c r="T37" s="187">
        <f t="shared" si="6"/>
        <v>2</v>
      </c>
      <c r="U37" s="188">
        <f t="shared" si="6"/>
        <v>1</v>
      </c>
      <c r="V37" s="189">
        <f t="shared" si="6"/>
        <v>1</v>
      </c>
    </row>
    <row r="38" spans="1:22" ht="26.25" customHeight="1">
      <c r="A38" s="236"/>
      <c r="B38" s="238"/>
      <c r="C38" s="42"/>
      <c r="D38" s="97" t="s">
        <v>272</v>
      </c>
      <c r="E38" s="129" t="s">
        <v>244</v>
      </c>
      <c r="F38" s="194" t="s">
        <v>44</v>
      </c>
      <c r="G38" s="194" t="s">
        <v>267</v>
      </c>
      <c r="H38" s="96"/>
      <c r="I38" s="94"/>
      <c r="J38" s="178"/>
      <c r="K38" s="178"/>
      <c r="L38" s="94"/>
      <c r="M38" s="95"/>
      <c r="N38" s="93"/>
      <c r="O38" s="94"/>
      <c r="P38" s="94"/>
      <c r="Q38" s="178">
        <v>2</v>
      </c>
      <c r="R38" s="178">
        <v>1</v>
      </c>
      <c r="S38" s="182">
        <v>1</v>
      </c>
      <c r="T38" s="187">
        <f t="shared" si="6"/>
        <v>2</v>
      </c>
      <c r="U38" s="188">
        <f t="shared" si="6"/>
        <v>1</v>
      </c>
      <c r="V38" s="189">
        <f t="shared" si="6"/>
        <v>1</v>
      </c>
    </row>
    <row r="39" spans="1:22" ht="26.25" customHeight="1">
      <c r="A39" s="236"/>
      <c r="B39" s="238"/>
      <c r="C39" s="42"/>
      <c r="D39" s="97" t="s">
        <v>273</v>
      </c>
      <c r="E39" s="129" t="s">
        <v>244</v>
      </c>
      <c r="F39" s="194" t="s">
        <v>44</v>
      </c>
      <c r="G39" s="194" t="s">
        <v>267</v>
      </c>
      <c r="H39" s="96"/>
      <c r="I39" s="94"/>
      <c r="J39" s="178"/>
      <c r="K39" s="178"/>
      <c r="L39" s="94"/>
      <c r="M39" s="95"/>
      <c r="N39" s="93">
        <v>3</v>
      </c>
      <c r="O39" s="94">
        <v>0</v>
      </c>
      <c r="P39" s="94">
        <v>3</v>
      </c>
      <c r="Q39" s="178"/>
      <c r="R39" s="178"/>
      <c r="S39" s="182"/>
      <c r="T39" s="187">
        <f t="shared" si="6"/>
        <v>3</v>
      </c>
      <c r="U39" s="188">
        <f t="shared" si="6"/>
        <v>0</v>
      </c>
      <c r="V39" s="189">
        <f t="shared" si="6"/>
        <v>3</v>
      </c>
    </row>
    <row r="40" spans="1:22" ht="26.25" customHeight="1">
      <c r="A40" s="236"/>
      <c r="B40" s="238"/>
      <c r="C40" s="42"/>
      <c r="D40" s="97" t="s">
        <v>274</v>
      </c>
      <c r="E40" s="129" t="s">
        <v>244</v>
      </c>
      <c r="F40" s="194" t="s">
        <v>44</v>
      </c>
      <c r="G40" s="194" t="s">
        <v>267</v>
      </c>
      <c r="H40" s="96"/>
      <c r="I40" s="94"/>
      <c r="J40" s="178"/>
      <c r="K40" s="178"/>
      <c r="L40" s="94"/>
      <c r="M40" s="95"/>
      <c r="N40" s="93"/>
      <c r="O40" s="94"/>
      <c r="P40" s="94"/>
      <c r="Q40" s="178">
        <v>3</v>
      </c>
      <c r="R40" s="178">
        <v>0</v>
      </c>
      <c r="S40" s="182">
        <v>3</v>
      </c>
      <c r="T40" s="187">
        <f t="shared" si="6"/>
        <v>3</v>
      </c>
      <c r="U40" s="188">
        <f t="shared" si="6"/>
        <v>0</v>
      </c>
      <c r="V40" s="189">
        <f t="shared" si="6"/>
        <v>3</v>
      </c>
    </row>
    <row r="41" spans="1:22" ht="26.25" customHeight="1">
      <c r="A41" s="236"/>
      <c r="B41" s="238"/>
      <c r="C41" s="42"/>
      <c r="D41" s="97" t="s">
        <v>276</v>
      </c>
      <c r="E41" s="129" t="s">
        <v>244</v>
      </c>
      <c r="F41" s="194" t="s">
        <v>44</v>
      </c>
      <c r="G41" s="194" t="s">
        <v>267</v>
      </c>
      <c r="H41" s="96"/>
      <c r="I41" s="94"/>
      <c r="J41" s="178"/>
      <c r="K41" s="178"/>
      <c r="L41" s="94"/>
      <c r="M41" s="95"/>
      <c r="N41" s="93"/>
      <c r="O41" s="94"/>
      <c r="P41" s="94"/>
      <c r="Q41" s="178">
        <v>3</v>
      </c>
      <c r="R41" s="178">
        <v>0</v>
      </c>
      <c r="S41" s="182">
        <v>3</v>
      </c>
      <c r="T41" s="187">
        <f t="shared" si="6"/>
        <v>3</v>
      </c>
      <c r="U41" s="188">
        <f t="shared" si="6"/>
        <v>0</v>
      </c>
      <c r="V41" s="189">
        <f t="shared" si="6"/>
        <v>3</v>
      </c>
    </row>
    <row r="42" spans="1:22" ht="26.25" customHeight="1">
      <c r="A42" s="236"/>
      <c r="B42" s="238"/>
      <c r="C42" s="42"/>
      <c r="D42" s="52" t="s">
        <v>478</v>
      </c>
      <c r="E42" s="130" t="s">
        <v>277</v>
      </c>
      <c r="F42" s="194" t="s">
        <v>44</v>
      </c>
      <c r="G42" s="194" t="s">
        <v>267</v>
      </c>
      <c r="H42" s="191"/>
      <c r="I42" s="179"/>
      <c r="J42" s="179"/>
      <c r="K42" s="179"/>
      <c r="L42" s="179"/>
      <c r="M42" s="180"/>
      <c r="N42" s="192"/>
      <c r="O42" s="179"/>
      <c r="P42" s="179"/>
      <c r="Q42" s="179">
        <v>3</v>
      </c>
      <c r="R42" s="179">
        <v>0</v>
      </c>
      <c r="S42" s="193">
        <v>3</v>
      </c>
      <c r="T42" s="187">
        <f t="shared" si="6"/>
        <v>3</v>
      </c>
      <c r="U42" s="188">
        <f t="shared" si="6"/>
        <v>0</v>
      </c>
      <c r="V42" s="189">
        <f t="shared" si="6"/>
        <v>3</v>
      </c>
    </row>
    <row r="43" spans="1:22" ht="26.25" customHeight="1">
      <c r="A43" s="236"/>
      <c r="B43" s="238"/>
      <c r="C43" s="42"/>
      <c r="D43" s="52"/>
      <c r="E43" s="109"/>
      <c r="F43" s="109"/>
      <c r="G43" s="109"/>
      <c r="H43" s="37"/>
      <c r="I43" s="35"/>
      <c r="J43" s="65"/>
      <c r="K43" s="65"/>
      <c r="L43" s="35"/>
      <c r="M43" s="41"/>
      <c r="N43" s="36"/>
      <c r="O43" s="35"/>
      <c r="P43" s="35"/>
      <c r="Q43" s="65"/>
      <c r="R43" s="65"/>
      <c r="S43" s="68"/>
      <c r="T43" s="187">
        <f t="shared" si="6"/>
        <v>0</v>
      </c>
      <c r="U43" s="188">
        <f t="shared" si="6"/>
        <v>0</v>
      </c>
      <c r="V43" s="189">
        <f t="shared" si="6"/>
        <v>0</v>
      </c>
    </row>
    <row r="44" spans="1:22" ht="26.25" customHeight="1">
      <c r="A44" s="236"/>
      <c r="B44" s="76" t="s">
        <v>235</v>
      </c>
      <c r="C44" s="77"/>
      <c r="D44" s="77"/>
      <c r="E44" s="77"/>
      <c r="F44" s="78"/>
      <c r="G44" s="78"/>
      <c r="H44" s="79">
        <f t="shared" ref="H44:V44" si="7">SUM(H31:H43)</f>
        <v>7</v>
      </c>
      <c r="I44" s="80">
        <f t="shared" si="7"/>
        <v>4</v>
      </c>
      <c r="J44" s="80">
        <f t="shared" si="7"/>
        <v>3</v>
      </c>
      <c r="K44" s="80">
        <f t="shared" si="7"/>
        <v>0</v>
      </c>
      <c r="L44" s="80">
        <f t="shared" si="7"/>
        <v>0</v>
      </c>
      <c r="M44" s="81">
        <f t="shared" si="7"/>
        <v>0</v>
      </c>
      <c r="N44" s="79">
        <f t="shared" si="7"/>
        <v>6</v>
      </c>
      <c r="O44" s="80">
        <f t="shared" si="7"/>
        <v>2</v>
      </c>
      <c r="P44" s="80">
        <f t="shared" si="7"/>
        <v>4</v>
      </c>
      <c r="Q44" s="80">
        <f t="shared" si="7"/>
        <v>14</v>
      </c>
      <c r="R44" s="80">
        <f t="shared" si="7"/>
        <v>1</v>
      </c>
      <c r="S44" s="81">
        <f t="shared" si="7"/>
        <v>10</v>
      </c>
      <c r="T44" s="79">
        <f t="shared" si="7"/>
        <v>27</v>
      </c>
      <c r="U44" s="74">
        <f t="shared" si="7"/>
        <v>7</v>
      </c>
      <c r="V44" s="75">
        <f t="shared" si="7"/>
        <v>17</v>
      </c>
    </row>
    <row r="45" spans="1:22" ht="26.25" customHeight="1" thickBot="1">
      <c r="A45" s="239" t="s">
        <v>9</v>
      </c>
      <c r="B45" s="240"/>
      <c r="C45" s="240"/>
      <c r="D45" s="240"/>
      <c r="E45" s="240"/>
      <c r="F45" s="240"/>
      <c r="G45" s="240"/>
      <c r="H45" s="218">
        <f t="shared" ref="H45:V45" si="8">SUM(H12,H15,H30,H44)</f>
        <v>20</v>
      </c>
      <c r="I45" s="219">
        <f t="shared" si="8"/>
        <v>11</v>
      </c>
      <c r="J45" s="219">
        <f t="shared" si="8"/>
        <v>9</v>
      </c>
      <c r="K45" s="219">
        <f t="shared" si="8"/>
        <v>20</v>
      </c>
      <c r="L45" s="219">
        <f t="shared" si="8"/>
        <v>6</v>
      </c>
      <c r="M45" s="20">
        <f t="shared" si="8"/>
        <v>14</v>
      </c>
      <c r="N45" s="19">
        <f t="shared" si="8"/>
        <v>20</v>
      </c>
      <c r="O45" s="219">
        <f t="shared" si="8"/>
        <v>2</v>
      </c>
      <c r="P45" s="219">
        <f t="shared" si="8"/>
        <v>18</v>
      </c>
      <c r="Q45" s="219">
        <f t="shared" si="8"/>
        <v>20</v>
      </c>
      <c r="R45" s="219">
        <f t="shared" si="8"/>
        <v>1</v>
      </c>
      <c r="S45" s="62">
        <f t="shared" si="8"/>
        <v>16</v>
      </c>
      <c r="T45" s="218">
        <f t="shared" si="8"/>
        <v>80</v>
      </c>
      <c r="U45" s="19">
        <f t="shared" si="8"/>
        <v>20</v>
      </c>
      <c r="V45" s="43">
        <f t="shared" si="8"/>
        <v>57</v>
      </c>
    </row>
    <row r="47" spans="1:22" ht="347.25" customHeight="1">
      <c r="A47" s="241" t="s">
        <v>278</v>
      </c>
      <c r="B47" s="241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</row>
  </sheetData>
  <mergeCells count="26">
    <mergeCell ref="A1:G1"/>
    <mergeCell ref="H1:P1"/>
    <mergeCell ref="Q1:V1"/>
    <mergeCell ref="A2:B4"/>
    <mergeCell ref="C2:C4"/>
    <mergeCell ref="D2:D4"/>
    <mergeCell ref="E2:E4"/>
    <mergeCell ref="F2:F4"/>
    <mergeCell ref="G2:G4"/>
    <mergeCell ref="H2:M2"/>
    <mergeCell ref="A13:A30"/>
    <mergeCell ref="B13:B14"/>
    <mergeCell ref="B16:B29"/>
    <mergeCell ref="N2:S2"/>
    <mergeCell ref="T2:V3"/>
    <mergeCell ref="H3:J3"/>
    <mergeCell ref="K3:M3"/>
    <mergeCell ref="N3:P3"/>
    <mergeCell ref="Q3:S3"/>
    <mergeCell ref="A5:A12"/>
    <mergeCell ref="B7:B10"/>
    <mergeCell ref="A31:A44"/>
    <mergeCell ref="B31:B32"/>
    <mergeCell ref="B33:B43"/>
    <mergeCell ref="A45:G45"/>
    <mergeCell ref="A47:V47"/>
  </mergeCells>
  <phoneticPr fontId="6" type="noConversion"/>
  <pageMargins left="0.25" right="0.25" top="0.75" bottom="0.75" header="0.3" footer="0.3"/>
  <pageSetup paperSize="9" scale="47" orientation="portrait" r:id="rId1"/>
  <headerFooter>
    <oddHeader>&amp;C&amp;"맑은 고딕,굵게"&amp;20 2018~2019학년도 교육과정구성표(2년제)(예시)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8"/>
  <sheetViews>
    <sheetView tabSelected="1" view="pageBreakPreview" topLeftCell="A25" zoomScaleNormal="100" zoomScaleSheetLayoutView="100" workbookViewId="0">
      <selection activeCell="D39" sqref="D39"/>
    </sheetView>
  </sheetViews>
  <sheetFormatPr defaultColWidth="8.88671875" defaultRowHeight="17.100000000000001" customHeight="1"/>
  <cols>
    <col min="1" max="1" width="7.44140625" style="1" customWidth="1"/>
    <col min="2" max="2" width="4" style="1" customWidth="1"/>
    <col min="3" max="3" width="8.77734375" style="1" customWidth="1"/>
    <col min="4" max="4" width="24.77734375" style="1" customWidth="1"/>
    <col min="5" max="5" width="10.77734375" style="1" customWidth="1"/>
    <col min="6" max="7" width="5.77734375" style="1" customWidth="1"/>
    <col min="8" max="22" width="6.77734375" style="1" customWidth="1"/>
    <col min="23" max="16384" width="8.88671875" style="1"/>
  </cols>
  <sheetData>
    <row r="1" spans="1:22" s="2" customFormat="1" ht="26.25" customHeight="1" thickBot="1">
      <c r="A1" s="261" t="s">
        <v>43</v>
      </c>
      <c r="B1" s="261"/>
      <c r="C1" s="261"/>
      <c r="D1" s="261"/>
      <c r="E1" s="261"/>
      <c r="F1" s="261"/>
      <c r="G1" s="261"/>
      <c r="H1" s="262" t="s">
        <v>51</v>
      </c>
      <c r="I1" s="262"/>
      <c r="J1" s="262"/>
      <c r="K1" s="262"/>
      <c r="L1" s="262"/>
      <c r="M1" s="262"/>
      <c r="N1" s="262"/>
      <c r="O1" s="262"/>
      <c r="P1" s="262"/>
      <c r="Q1" s="263" t="s">
        <v>36</v>
      </c>
      <c r="R1" s="263"/>
      <c r="S1" s="263"/>
      <c r="T1" s="263"/>
      <c r="U1" s="263"/>
      <c r="V1" s="263"/>
    </row>
    <row r="2" spans="1:22" ht="26.25" customHeight="1">
      <c r="A2" s="250" t="s">
        <v>0</v>
      </c>
      <c r="B2" s="248"/>
      <c r="C2" s="248" t="s">
        <v>10</v>
      </c>
      <c r="D2" s="264" t="s">
        <v>279</v>
      </c>
      <c r="E2" s="266" t="s">
        <v>280</v>
      </c>
      <c r="F2" s="248" t="s">
        <v>218</v>
      </c>
      <c r="G2" s="248" t="s">
        <v>219</v>
      </c>
      <c r="H2" s="250" t="s">
        <v>1</v>
      </c>
      <c r="I2" s="248"/>
      <c r="J2" s="248"/>
      <c r="K2" s="248"/>
      <c r="L2" s="248"/>
      <c r="M2" s="251"/>
      <c r="N2" s="246" t="s">
        <v>2</v>
      </c>
      <c r="O2" s="247"/>
      <c r="P2" s="248"/>
      <c r="Q2" s="248"/>
      <c r="R2" s="248"/>
      <c r="S2" s="249"/>
      <c r="T2" s="250" t="s">
        <v>3</v>
      </c>
      <c r="U2" s="248"/>
      <c r="V2" s="251"/>
    </row>
    <row r="3" spans="1:22" ht="26.25" customHeight="1">
      <c r="A3" s="252"/>
      <c r="B3" s="253"/>
      <c r="C3" s="253"/>
      <c r="D3" s="265"/>
      <c r="E3" s="267"/>
      <c r="F3" s="253"/>
      <c r="G3" s="253"/>
      <c r="H3" s="252" t="s">
        <v>4</v>
      </c>
      <c r="I3" s="253"/>
      <c r="J3" s="253"/>
      <c r="K3" s="253" t="s">
        <v>5</v>
      </c>
      <c r="L3" s="253"/>
      <c r="M3" s="254"/>
      <c r="N3" s="255" t="s">
        <v>4</v>
      </c>
      <c r="O3" s="256"/>
      <c r="P3" s="253"/>
      <c r="Q3" s="253" t="s">
        <v>5</v>
      </c>
      <c r="R3" s="253"/>
      <c r="S3" s="257"/>
      <c r="T3" s="252"/>
      <c r="U3" s="253"/>
      <c r="V3" s="254"/>
    </row>
    <row r="4" spans="1:22" ht="26.25" customHeight="1">
      <c r="A4" s="252"/>
      <c r="B4" s="253"/>
      <c r="C4" s="253"/>
      <c r="D4" s="265"/>
      <c r="E4" s="268"/>
      <c r="F4" s="253"/>
      <c r="G4" s="253"/>
      <c r="H4" s="208" t="s">
        <v>6</v>
      </c>
      <c r="I4" s="209" t="s">
        <v>7</v>
      </c>
      <c r="J4" s="209" t="s">
        <v>8</v>
      </c>
      <c r="K4" s="209" t="s">
        <v>6</v>
      </c>
      <c r="L4" s="209" t="s">
        <v>7</v>
      </c>
      <c r="M4" s="213" t="s">
        <v>8</v>
      </c>
      <c r="N4" s="214" t="s">
        <v>6</v>
      </c>
      <c r="O4" s="209" t="s">
        <v>7</v>
      </c>
      <c r="P4" s="209" t="s">
        <v>8</v>
      </c>
      <c r="Q4" s="209" t="s">
        <v>6</v>
      </c>
      <c r="R4" s="209" t="s">
        <v>7</v>
      </c>
      <c r="S4" s="215" t="s">
        <v>8</v>
      </c>
      <c r="T4" s="208" t="s">
        <v>6</v>
      </c>
      <c r="U4" s="209" t="s">
        <v>7</v>
      </c>
      <c r="V4" s="213" t="s">
        <v>8</v>
      </c>
    </row>
    <row r="5" spans="1:22" ht="26.25" customHeight="1">
      <c r="A5" s="236" t="s">
        <v>281</v>
      </c>
      <c r="B5" s="61" t="s">
        <v>282</v>
      </c>
      <c r="C5" s="44"/>
      <c r="D5" s="10" t="s">
        <v>283</v>
      </c>
      <c r="E5" s="63" t="s">
        <v>284</v>
      </c>
      <c r="F5" s="11" t="s">
        <v>285</v>
      </c>
      <c r="G5" s="12" t="s">
        <v>285</v>
      </c>
      <c r="H5" s="13">
        <v>2</v>
      </c>
      <c r="I5" s="12">
        <v>2</v>
      </c>
      <c r="J5" s="12">
        <v>0</v>
      </c>
      <c r="K5" s="12"/>
      <c r="L5" s="12"/>
      <c r="M5" s="17"/>
      <c r="N5" s="15"/>
      <c r="O5" s="12"/>
      <c r="P5" s="12"/>
      <c r="Q5" s="14"/>
      <c r="R5" s="212"/>
      <c r="S5" s="47"/>
      <c r="T5" s="211">
        <f>SUM(H5,K5,N5,Q5)</f>
        <v>2</v>
      </c>
      <c r="U5" s="212">
        <f>SUM(I5,L5,O5,R5)</f>
        <v>2</v>
      </c>
      <c r="V5" s="16">
        <f>SUM(J5,M5,P5,S5)</f>
        <v>0</v>
      </c>
    </row>
    <row r="6" spans="1:22" ht="26.25" customHeight="1">
      <c r="A6" s="236"/>
      <c r="B6" s="196"/>
      <c r="C6" s="103"/>
      <c r="D6" s="232" t="s">
        <v>459</v>
      </c>
      <c r="E6" s="108" t="s">
        <v>460</v>
      </c>
      <c r="F6" s="118" t="s">
        <v>285</v>
      </c>
      <c r="G6" s="120" t="s">
        <v>286</v>
      </c>
      <c r="H6" s="121">
        <v>2</v>
      </c>
      <c r="I6" s="120">
        <v>2</v>
      </c>
      <c r="J6" s="120">
        <v>0</v>
      </c>
      <c r="K6" s="120"/>
      <c r="L6" s="120"/>
      <c r="M6" s="122"/>
      <c r="N6" s="123"/>
      <c r="O6" s="120"/>
      <c r="P6" s="120"/>
      <c r="Q6" s="120"/>
      <c r="R6" s="120"/>
      <c r="S6" s="124"/>
      <c r="T6" s="115">
        <f t="shared" ref="T6:V10" si="0">SUM(H6,K6,N6,Q6)</f>
        <v>2</v>
      </c>
      <c r="U6" s="116">
        <f t="shared" si="0"/>
        <v>2</v>
      </c>
      <c r="V6" s="117">
        <f t="shared" si="0"/>
        <v>0</v>
      </c>
    </row>
    <row r="7" spans="1:22" ht="26.25" customHeight="1">
      <c r="A7" s="236"/>
      <c r="B7" s="259" t="s">
        <v>226</v>
      </c>
      <c r="C7" s="46"/>
      <c r="D7" s="101" t="s">
        <v>227</v>
      </c>
      <c r="E7" s="106" t="s">
        <v>228</v>
      </c>
      <c r="F7" s="63"/>
      <c r="G7" s="109"/>
      <c r="H7" s="110">
        <v>1</v>
      </c>
      <c r="I7" s="109">
        <v>1</v>
      </c>
      <c r="J7" s="109">
        <v>0</v>
      </c>
      <c r="K7" s="109"/>
      <c r="L7" s="109"/>
      <c r="M7" s="111"/>
      <c r="N7" s="112"/>
      <c r="O7" s="109"/>
      <c r="P7" s="109"/>
      <c r="Q7" s="109"/>
      <c r="R7" s="109"/>
      <c r="S7" s="114"/>
      <c r="T7" s="115">
        <f t="shared" si="0"/>
        <v>1</v>
      </c>
      <c r="U7" s="116">
        <f t="shared" si="0"/>
        <v>1</v>
      </c>
      <c r="V7" s="117">
        <f t="shared" si="0"/>
        <v>0</v>
      </c>
    </row>
    <row r="8" spans="1:22" ht="26.25" customHeight="1">
      <c r="A8" s="236"/>
      <c r="B8" s="260"/>
      <c r="C8" s="104"/>
      <c r="D8" s="197" t="s">
        <v>229</v>
      </c>
      <c r="E8" s="105" t="s">
        <v>462</v>
      </c>
      <c r="F8" s="118"/>
      <c r="G8" s="120"/>
      <c r="H8" s="121">
        <v>2</v>
      </c>
      <c r="I8" s="120">
        <v>2</v>
      </c>
      <c r="J8" s="120">
        <v>0</v>
      </c>
      <c r="K8" s="120"/>
      <c r="L8" s="120"/>
      <c r="M8" s="122"/>
      <c r="N8" s="123"/>
      <c r="O8" s="120"/>
      <c r="P8" s="120"/>
      <c r="Q8" s="120"/>
      <c r="R8" s="120"/>
      <c r="S8" s="124"/>
      <c r="T8" s="115">
        <f t="shared" si="0"/>
        <v>2</v>
      </c>
      <c r="U8" s="116">
        <f t="shared" si="0"/>
        <v>2</v>
      </c>
      <c r="V8" s="117">
        <f t="shared" si="0"/>
        <v>0</v>
      </c>
    </row>
    <row r="9" spans="1:22" ht="26.25" customHeight="1">
      <c r="A9" s="236"/>
      <c r="B9" s="260"/>
      <c r="C9" s="102"/>
      <c r="D9" s="63" t="s">
        <v>464</v>
      </c>
      <c r="E9" s="107" t="s">
        <v>461</v>
      </c>
      <c r="F9" s="118"/>
      <c r="G9" s="118"/>
      <c r="H9" s="110"/>
      <c r="I9" s="109"/>
      <c r="J9" s="109"/>
      <c r="K9" s="109">
        <v>2</v>
      </c>
      <c r="L9" s="109">
        <v>2</v>
      </c>
      <c r="M9" s="111">
        <v>0</v>
      </c>
      <c r="N9" s="112"/>
      <c r="O9" s="109"/>
      <c r="P9" s="109"/>
      <c r="Q9" s="109"/>
      <c r="R9" s="109"/>
      <c r="S9" s="114"/>
      <c r="T9" s="115">
        <f t="shared" si="0"/>
        <v>2</v>
      </c>
      <c r="U9" s="116">
        <f t="shared" si="0"/>
        <v>2</v>
      </c>
      <c r="V9" s="117">
        <f t="shared" si="0"/>
        <v>0</v>
      </c>
    </row>
    <row r="10" spans="1:22" ht="26.25" customHeight="1">
      <c r="A10" s="236"/>
      <c r="B10" s="260"/>
      <c r="C10" s="102"/>
      <c r="D10" s="63" t="s">
        <v>468</v>
      </c>
      <c r="E10" s="107" t="s">
        <v>460</v>
      </c>
      <c r="F10" s="119"/>
      <c r="G10" s="109"/>
      <c r="H10" s="110"/>
      <c r="I10" s="109"/>
      <c r="J10" s="109"/>
      <c r="K10" s="109">
        <v>2</v>
      </c>
      <c r="L10" s="109">
        <v>2</v>
      </c>
      <c r="M10" s="111">
        <v>0</v>
      </c>
      <c r="N10" s="112"/>
      <c r="O10" s="109"/>
      <c r="P10" s="109"/>
      <c r="Q10" s="109"/>
      <c r="R10" s="109"/>
      <c r="S10" s="113"/>
      <c r="T10" s="115">
        <f t="shared" si="0"/>
        <v>2</v>
      </c>
      <c r="U10" s="116">
        <f t="shared" si="0"/>
        <v>2</v>
      </c>
      <c r="V10" s="117">
        <f t="shared" si="0"/>
        <v>0</v>
      </c>
    </row>
    <row r="11" spans="1:22" ht="26.25" customHeight="1">
      <c r="A11" s="258"/>
      <c r="B11" s="231"/>
      <c r="C11" s="233"/>
      <c r="D11" s="63" t="s">
        <v>469</v>
      </c>
      <c r="E11" s="106" t="s">
        <v>462</v>
      </c>
      <c r="F11" s="118"/>
      <c r="G11" s="120"/>
      <c r="H11" s="121"/>
      <c r="I11" s="120"/>
      <c r="J11" s="120"/>
      <c r="K11" s="120">
        <v>2</v>
      </c>
      <c r="L11" s="120">
        <v>2</v>
      </c>
      <c r="M11" s="122">
        <v>0</v>
      </c>
      <c r="N11" s="123"/>
      <c r="O11" s="120"/>
      <c r="P11" s="120"/>
      <c r="Q11" s="120"/>
      <c r="R11" s="120"/>
      <c r="S11" s="124"/>
      <c r="T11" s="198">
        <v>2</v>
      </c>
      <c r="U11" s="199">
        <v>2</v>
      </c>
      <c r="V11" s="200">
        <v>0</v>
      </c>
    </row>
    <row r="12" spans="1:22" ht="26.25" customHeight="1" thickBot="1">
      <c r="A12" s="243"/>
      <c r="B12" s="219" t="s">
        <v>235</v>
      </c>
      <c r="C12" s="60"/>
      <c r="D12" s="60"/>
      <c r="E12" s="131"/>
      <c r="F12" s="219"/>
      <c r="G12" s="219"/>
      <c r="H12" s="218">
        <f t="shared" ref="H12:V12" si="1">SUM(H5:H10)</f>
        <v>7</v>
      </c>
      <c r="I12" s="219">
        <f t="shared" si="1"/>
        <v>7</v>
      </c>
      <c r="J12" s="219">
        <f t="shared" si="1"/>
        <v>0</v>
      </c>
      <c r="K12" s="219">
        <f>SUM(K5:K11)</f>
        <v>6</v>
      </c>
      <c r="L12" s="219">
        <f>SUM(L5:L11)</f>
        <v>6</v>
      </c>
      <c r="M12" s="20">
        <f t="shared" si="1"/>
        <v>0</v>
      </c>
      <c r="N12" s="19">
        <f t="shared" si="1"/>
        <v>0</v>
      </c>
      <c r="O12" s="219">
        <f t="shared" si="1"/>
        <v>0</v>
      </c>
      <c r="P12" s="219">
        <f t="shared" si="1"/>
        <v>0</v>
      </c>
      <c r="Q12" s="219">
        <f t="shared" si="1"/>
        <v>0</v>
      </c>
      <c r="R12" s="219">
        <f t="shared" si="1"/>
        <v>0</v>
      </c>
      <c r="S12" s="62">
        <f t="shared" si="1"/>
        <v>0</v>
      </c>
      <c r="T12" s="218">
        <f>SUM(T5:T11)</f>
        <v>13</v>
      </c>
      <c r="U12" s="219">
        <f>SUM(U5:U11)</f>
        <v>13</v>
      </c>
      <c r="V12" s="20">
        <f t="shared" si="1"/>
        <v>0</v>
      </c>
    </row>
    <row r="13" spans="1:22" ht="26.25" customHeight="1">
      <c r="A13" s="242" t="s">
        <v>287</v>
      </c>
      <c r="B13" s="244" t="s">
        <v>282</v>
      </c>
      <c r="C13" s="45"/>
      <c r="D13" s="72" t="s">
        <v>288</v>
      </c>
      <c r="E13" s="132" t="s">
        <v>289</v>
      </c>
      <c r="F13" s="11" t="s">
        <v>285</v>
      </c>
      <c r="G13" s="11" t="s">
        <v>285</v>
      </c>
      <c r="H13" s="21"/>
      <c r="I13" s="22"/>
      <c r="J13" s="22"/>
      <c r="K13" s="22"/>
      <c r="L13" s="22"/>
      <c r="M13" s="24"/>
      <c r="N13" s="23"/>
      <c r="O13" s="22"/>
      <c r="P13" s="22"/>
      <c r="Q13" s="22">
        <v>3</v>
      </c>
      <c r="R13" s="22">
        <v>0</v>
      </c>
      <c r="S13" s="49">
        <v>3</v>
      </c>
      <c r="T13" s="210">
        <f>SUM(H13,K13,N13,Q13)</f>
        <v>3</v>
      </c>
      <c r="U13" s="25">
        <f>SUM(I13,L13,O13,R13,)</f>
        <v>0</v>
      </c>
      <c r="V13" s="26">
        <f>SUM(J13,M13,P13,S13)</f>
        <v>3</v>
      </c>
    </row>
    <row r="14" spans="1:22" ht="26.25" customHeight="1">
      <c r="A14" s="236"/>
      <c r="B14" s="245"/>
      <c r="C14" s="44"/>
      <c r="D14" s="27"/>
      <c r="E14" s="28"/>
      <c r="F14" s="28"/>
      <c r="G14" s="44"/>
      <c r="H14" s="13"/>
      <c r="I14" s="12"/>
      <c r="J14" s="12"/>
      <c r="K14" s="12"/>
      <c r="L14" s="12"/>
      <c r="M14" s="17"/>
      <c r="N14" s="15"/>
      <c r="O14" s="12"/>
      <c r="P14" s="12"/>
      <c r="Q14" s="12"/>
      <c r="R14" s="12"/>
      <c r="S14" s="48"/>
      <c r="T14" s="211"/>
      <c r="U14" s="212"/>
      <c r="V14" s="16"/>
    </row>
    <row r="15" spans="1:22" ht="26.25" customHeight="1">
      <c r="A15" s="236"/>
      <c r="B15" s="29" t="s">
        <v>235</v>
      </c>
      <c r="C15" s="29"/>
      <c r="D15" s="29"/>
      <c r="E15" s="209"/>
      <c r="F15" s="209"/>
      <c r="G15" s="209"/>
      <c r="H15" s="208">
        <f t="shared" ref="H15:V15" si="2">SUM(H13:H14)</f>
        <v>0</v>
      </c>
      <c r="I15" s="209">
        <f t="shared" si="2"/>
        <v>0</v>
      </c>
      <c r="J15" s="209">
        <f t="shared" si="2"/>
        <v>0</v>
      </c>
      <c r="K15" s="209">
        <f t="shared" si="2"/>
        <v>0</v>
      </c>
      <c r="L15" s="209">
        <f t="shared" si="2"/>
        <v>0</v>
      </c>
      <c r="M15" s="213">
        <f t="shared" si="2"/>
        <v>0</v>
      </c>
      <c r="N15" s="214">
        <f t="shared" si="2"/>
        <v>0</v>
      </c>
      <c r="O15" s="209">
        <f t="shared" si="2"/>
        <v>0</v>
      </c>
      <c r="P15" s="209">
        <f t="shared" si="2"/>
        <v>0</v>
      </c>
      <c r="Q15" s="209">
        <f t="shared" si="2"/>
        <v>3</v>
      </c>
      <c r="R15" s="209">
        <f t="shared" si="2"/>
        <v>0</v>
      </c>
      <c r="S15" s="215">
        <f t="shared" si="2"/>
        <v>3</v>
      </c>
      <c r="T15" s="208">
        <f t="shared" si="2"/>
        <v>3</v>
      </c>
      <c r="U15" s="209">
        <f t="shared" si="2"/>
        <v>0</v>
      </c>
      <c r="V15" s="213">
        <f t="shared" si="2"/>
        <v>3</v>
      </c>
    </row>
    <row r="16" spans="1:22" ht="26.25" customHeight="1">
      <c r="A16" s="236"/>
      <c r="B16" s="238" t="s">
        <v>290</v>
      </c>
      <c r="C16" s="10"/>
      <c r="D16" s="9" t="s">
        <v>291</v>
      </c>
      <c r="E16" s="12"/>
      <c r="F16" s="11" t="s">
        <v>285</v>
      </c>
      <c r="G16" s="11" t="s">
        <v>285</v>
      </c>
      <c r="H16" s="13">
        <v>3</v>
      </c>
      <c r="I16" s="12">
        <v>0</v>
      </c>
      <c r="J16" s="12">
        <v>3</v>
      </c>
      <c r="K16" s="12"/>
      <c r="L16" s="12"/>
      <c r="M16" s="17"/>
      <c r="N16" s="15"/>
      <c r="O16" s="12"/>
      <c r="P16" s="12"/>
      <c r="Q16" s="12"/>
      <c r="R16" s="12"/>
      <c r="S16" s="48"/>
      <c r="T16" s="211">
        <f>SUM(H16,K16,N16,Q16)</f>
        <v>3</v>
      </c>
      <c r="U16" s="212">
        <f>SUM(I16,L16,O16,R16)</f>
        <v>0</v>
      </c>
      <c r="V16" s="16">
        <f>SUM(J16,M16,P16,S16)</f>
        <v>3</v>
      </c>
    </row>
    <row r="17" spans="1:22" ht="26.25" customHeight="1">
      <c r="A17" s="236"/>
      <c r="B17" s="238"/>
      <c r="C17" s="10"/>
      <c r="D17" s="30" t="s">
        <v>292</v>
      </c>
      <c r="E17" s="31"/>
      <c r="F17" s="11" t="s">
        <v>224</v>
      </c>
      <c r="G17" s="11" t="s">
        <v>224</v>
      </c>
      <c r="H17" s="32">
        <v>3</v>
      </c>
      <c r="I17" s="31">
        <v>0</v>
      </c>
      <c r="J17" s="31">
        <v>3</v>
      </c>
      <c r="K17" s="31"/>
      <c r="L17" s="31"/>
      <c r="M17" s="34"/>
      <c r="N17" s="33"/>
      <c r="O17" s="31"/>
      <c r="P17" s="31"/>
      <c r="Q17" s="31"/>
      <c r="R17" s="31"/>
      <c r="S17" s="50"/>
      <c r="T17" s="211">
        <f t="shared" ref="T17:V26" si="3">SUM(H17,K17,N17,Q17)</f>
        <v>3</v>
      </c>
      <c r="U17" s="212">
        <f t="shared" si="3"/>
        <v>0</v>
      </c>
      <c r="V17" s="16">
        <f t="shared" si="3"/>
        <v>3</v>
      </c>
    </row>
    <row r="18" spans="1:22" ht="26.25" customHeight="1">
      <c r="A18" s="236"/>
      <c r="B18" s="238"/>
      <c r="C18" s="10"/>
      <c r="D18" s="30" t="s">
        <v>293</v>
      </c>
      <c r="E18" s="31"/>
      <c r="F18" s="11" t="s">
        <v>224</v>
      </c>
      <c r="G18" s="11" t="s">
        <v>224</v>
      </c>
      <c r="H18" s="32"/>
      <c r="I18" s="31"/>
      <c r="J18" s="31"/>
      <c r="K18" s="31">
        <v>3</v>
      </c>
      <c r="L18" s="31">
        <v>0</v>
      </c>
      <c r="M18" s="34">
        <v>3</v>
      </c>
      <c r="N18" s="36"/>
      <c r="O18" s="35"/>
      <c r="P18" s="35"/>
      <c r="Q18" s="35"/>
      <c r="R18" s="35"/>
      <c r="S18" s="50"/>
      <c r="T18" s="211">
        <f t="shared" si="3"/>
        <v>3</v>
      </c>
      <c r="U18" s="212">
        <f t="shared" si="3"/>
        <v>0</v>
      </c>
      <c r="V18" s="16">
        <f t="shared" si="3"/>
        <v>3</v>
      </c>
    </row>
    <row r="19" spans="1:22" ht="26.25" customHeight="1">
      <c r="A19" s="236"/>
      <c r="B19" s="238"/>
      <c r="C19" s="10"/>
      <c r="D19" s="30" t="s">
        <v>294</v>
      </c>
      <c r="E19" s="31"/>
      <c r="F19" s="11" t="s">
        <v>295</v>
      </c>
      <c r="G19" s="11" t="s">
        <v>295</v>
      </c>
      <c r="H19" s="32"/>
      <c r="I19" s="31"/>
      <c r="J19" s="31"/>
      <c r="K19" s="31">
        <v>3</v>
      </c>
      <c r="L19" s="31">
        <v>0</v>
      </c>
      <c r="M19" s="34">
        <v>3</v>
      </c>
      <c r="N19" s="36"/>
      <c r="O19" s="35"/>
      <c r="P19" s="35"/>
      <c r="Q19" s="35"/>
      <c r="R19" s="35"/>
      <c r="S19" s="50"/>
      <c r="T19" s="211">
        <f t="shared" si="3"/>
        <v>3</v>
      </c>
      <c r="U19" s="212">
        <f t="shared" si="3"/>
        <v>0</v>
      </c>
      <c r="V19" s="16">
        <f t="shared" si="3"/>
        <v>3</v>
      </c>
    </row>
    <row r="20" spans="1:22" ht="26.25" customHeight="1">
      <c r="A20" s="236"/>
      <c r="B20" s="238"/>
      <c r="C20" s="10"/>
      <c r="D20" s="30" t="s">
        <v>296</v>
      </c>
      <c r="E20" s="132"/>
      <c r="F20" s="11" t="s">
        <v>295</v>
      </c>
      <c r="G20" s="11" t="s">
        <v>295</v>
      </c>
      <c r="H20" s="32"/>
      <c r="I20" s="31"/>
      <c r="J20" s="31"/>
      <c r="K20" s="31">
        <v>3</v>
      </c>
      <c r="L20" s="31">
        <v>0</v>
      </c>
      <c r="M20" s="34">
        <v>3</v>
      </c>
      <c r="N20" s="33"/>
      <c r="O20" s="31"/>
      <c r="P20" s="31"/>
      <c r="Q20" s="31"/>
      <c r="R20" s="31"/>
      <c r="S20" s="50"/>
      <c r="T20" s="211">
        <f t="shared" si="3"/>
        <v>3</v>
      </c>
      <c r="U20" s="212">
        <f t="shared" si="3"/>
        <v>0</v>
      </c>
      <c r="V20" s="16">
        <f t="shared" si="3"/>
        <v>3</v>
      </c>
    </row>
    <row r="21" spans="1:22" ht="26.25" customHeight="1">
      <c r="A21" s="236"/>
      <c r="B21" s="238"/>
      <c r="C21" s="10"/>
      <c r="D21" s="30" t="s">
        <v>297</v>
      </c>
      <c r="E21" s="31"/>
      <c r="F21" s="11" t="s">
        <v>295</v>
      </c>
      <c r="G21" s="11" t="s">
        <v>295</v>
      </c>
      <c r="H21" s="32"/>
      <c r="I21" s="31"/>
      <c r="J21" s="31"/>
      <c r="K21" s="31">
        <v>2</v>
      </c>
      <c r="L21" s="35">
        <v>0</v>
      </c>
      <c r="M21" s="41">
        <v>2</v>
      </c>
      <c r="N21" s="33"/>
      <c r="O21" s="31"/>
      <c r="P21" s="31"/>
      <c r="Q21" s="35"/>
      <c r="R21" s="35"/>
      <c r="S21" s="50"/>
      <c r="T21" s="211">
        <f t="shared" si="3"/>
        <v>2</v>
      </c>
      <c r="U21" s="212">
        <f t="shared" si="3"/>
        <v>0</v>
      </c>
      <c r="V21" s="16">
        <f t="shared" si="3"/>
        <v>2</v>
      </c>
    </row>
    <row r="22" spans="1:22" ht="26.25" customHeight="1">
      <c r="A22" s="236"/>
      <c r="B22" s="238"/>
      <c r="C22" s="10"/>
      <c r="D22" s="30" t="s">
        <v>298</v>
      </c>
      <c r="E22" s="31"/>
      <c r="F22" s="11" t="s">
        <v>246</v>
      </c>
      <c r="G22" s="11" t="s">
        <v>246</v>
      </c>
      <c r="H22" s="32"/>
      <c r="I22" s="31"/>
      <c r="J22" s="31"/>
      <c r="K22" s="12"/>
      <c r="L22" s="12"/>
      <c r="M22" s="17"/>
      <c r="N22" s="33">
        <v>3</v>
      </c>
      <c r="O22" s="31">
        <v>0</v>
      </c>
      <c r="P22" s="31">
        <v>3</v>
      </c>
      <c r="Q22" s="31"/>
      <c r="R22" s="31"/>
      <c r="S22" s="50"/>
      <c r="T22" s="211">
        <f t="shared" si="3"/>
        <v>3</v>
      </c>
      <c r="U22" s="212">
        <f t="shared" si="3"/>
        <v>0</v>
      </c>
      <c r="V22" s="16">
        <f t="shared" si="3"/>
        <v>3</v>
      </c>
    </row>
    <row r="23" spans="1:22" ht="26.25" customHeight="1">
      <c r="A23" s="236"/>
      <c r="B23" s="238"/>
      <c r="C23" s="10"/>
      <c r="D23" s="52" t="s">
        <v>299</v>
      </c>
      <c r="E23" s="31"/>
      <c r="F23" s="63" t="s">
        <v>246</v>
      </c>
      <c r="G23" s="63" t="s">
        <v>246</v>
      </c>
      <c r="H23" s="64"/>
      <c r="I23" s="65"/>
      <c r="J23" s="65"/>
      <c r="K23" s="65"/>
      <c r="L23" s="65"/>
      <c r="M23" s="66"/>
      <c r="N23" s="67">
        <v>3</v>
      </c>
      <c r="O23" s="65">
        <v>0</v>
      </c>
      <c r="P23" s="65">
        <v>3</v>
      </c>
      <c r="Q23" s="65"/>
      <c r="R23" s="65"/>
      <c r="S23" s="68"/>
      <c r="T23" s="211">
        <f t="shared" si="3"/>
        <v>3</v>
      </c>
      <c r="U23" s="212">
        <f t="shared" si="3"/>
        <v>0</v>
      </c>
      <c r="V23" s="16">
        <f t="shared" si="3"/>
        <v>3</v>
      </c>
    </row>
    <row r="24" spans="1:22" ht="26.25" customHeight="1">
      <c r="A24" s="236"/>
      <c r="B24" s="238"/>
      <c r="C24" s="10"/>
      <c r="D24" s="30" t="s">
        <v>300</v>
      </c>
      <c r="E24" s="31"/>
      <c r="F24" s="11" t="s">
        <v>246</v>
      </c>
      <c r="G24" s="11" t="s">
        <v>246</v>
      </c>
      <c r="H24" s="37"/>
      <c r="I24" s="35"/>
      <c r="J24" s="31"/>
      <c r="K24" s="31"/>
      <c r="L24" s="31"/>
      <c r="M24" s="34"/>
      <c r="N24" s="36">
        <v>2</v>
      </c>
      <c r="O24" s="35">
        <v>0</v>
      </c>
      <c r="P24" s="35">
        <v>2</v>
      </c>
      <c r="Q24" s="31"/>
      <c r="R24" s="31"/>
      <c r="S24" s="50"/>
      <c r="T24" s="211">
        <f t="shared" si="3"/>
        <v>2</v>
      </c>
      <c r="U24" s="212">
        <f t="shared" si="3"/>
        <v>0</v>
      </c>
      <c r="V24" s="16">
        <f t="shared" si="3"/>
        <v>2</v>
      </c>
    </row>
    <row r="25" spans="1:22" ht="26.25" customHeight="1">
      <c r="A25" s="236"/>
      <c r="B25" s="238"/>
      <c r="C25" s="10"/>
      <c r="D25" s="52" t="s">
        <v>301</v>
      </c>
      <c r="E25" s="31"/>
      <c r="F25" s="11" t="s">
        <v>246</v>
      </c>
      <c r="G25" s="11" t="s">
        <v>246</v>
      </c>
      <c r="H25" s="32"/>
      <c r="I25" s="31"/>
      <c r="J25" s="31"/>
      <c r="K25" s="31"/>
      <c r="L25" s="31"/>
      <c r="M25" s="34"/>
      <c r="N25" s="33"/>
      <c r="O25" s="31"/>
      <c r="P25" s="31"/>
      <c r="Q25" s="31">
        <v>3</v>
      </c>
      <c r="R25" s="31">
        <v>0</v>
      </c>
      <c r="S25" s="50">
        <v>3</v>
      </c>
      <c r="T25" s="211">
        <f t="shared" si="3"/>
        <v>3</v>
      </c>
      <c r="U25" s="212">
        <f t="shared" si="3"/>
        <v>0</v>
      </c>
      <c r="V25" s="16">
        <f t="shared" si="3"/>
        <v>3</v>
      </c>
    </row>
    <row r="26" spans="1:22" ht="26.25" customHeight="1">
      <c r="A26" s="236"/>
      <c r="B26" s="238"/>
      <c r="C26" s="10"/>
      <c r="D26" s="30"/>
      <c r="E26" s="31"/>
      <c r="F26" s="31"/>
      <c r="G26" s="12"/>
      <c r="H26" s="37"/>
      <c r="I26" s="35"/>
      <c r="J26" s="31"/>
      <c r="K26" s="31"/>
      <c r="L26" s="35"/>
      <c r="M26" s="41"/>
      <c r="N26" s="33"/>
      <c r="O26" s="31"/>
      <c r="P26" s="31"/>
      <c r="Q26" s="35"/>
      <c r="R26" s="35"/>
      <c r="S26" s="50"/>
      <c r="T26" s="211">
        <f t="shared" si="3"/>
        <v>0</v>
      </c>
      <c r="U26" s="212">
        <f t="shared" si="3"/>
        <v>0</v>
      </c>
      <c r="V26" s="16">
        <f t="shared" si="3"/>
        <v>0</v>
      </c>
    </row>
    <row r="27" spans="1:22" ht="26.25" customHeight="1" thickBot="1">
      <c r="A27" s="243"/>
      <c r="B27" s="18" t="s">
        <v>235</v>
      </c>
      <c r="C27" s="18"/>
      <c r="D27" s="18"/>
      <c r="E27" s="219"/>
      <c r="F27" s="219"/>
      <c r="G27" s="219"/>
      <c r="H27" s="218">
        <f t="shared" ref="H27:V27" si="4">SUM(H16:H26)</f>
        <v>6</v>
      </c>
      <c r="I27" s="219">
        <f t="shared" si="4"/>
        <v>0</v>
      </c>
      <c r="J27" s="219">
        <f t="shared" si="4"/>
        <v>6</v>
      </c>
      <c r="K27" s="219">
        <f t="shared" si="4"/>
        <v>11</v>
      </c>
      <c r="L27" s="219">
        <f t="shared" si="4"/>
        <v>0</v>
      </c>
      <c r="M27" s="20">
        <f t="shared" si="4"/>
        <v>11</v>
      </c>
      <c r="N27" s="19">
        <f t="shared" si="4"/>
        <v>8</v>
      </c>
      <c r="O27" s="219">
        <f t="shared" si="4"/>
        <v>0</v>
      </c>
      <c r="P27" s="219">
        <f t="shared" si="4"/>
        <v>8</v>
      </c>
      <c r="Q27" s="219">
        <f t="shared" si="4"/>
        <v>3</v>
      </c>
      <c r="R27" s="219">
        <f t="shared" si="4"/>
        <v>0</v>
      </c>
      <c r="S27" s="62">
        <f t="shared" si="4"/>
        <v>3</v>
      </c>
      <c r="T27" s="218">
        <f t="shared" si="4"/>
        <v>28</v>
      </c>
      <c r="U27" s="219">
        <f t="shared" si="4"/>
        <v>0</v>
      </c>
      <c r="V27" s="20">
        <f t="shared" si="4"/>
        <v>28</v>
      </c>
    </row>
    <row r="28" spans="1:22" ht="26.25" customHeight="1">
      <c r="A28" s="235" t="s">
        <v>257</v>
      </c>
      <c r="B28" s="237" t="s">
        <v>232</v>
      </c>
      <c r="C28" s="217"/>
      <c r="D28" s="27" t="s">
        <v>302</v>
      </c>
      <c r="E28" s="54" t="s">
        <v>244</v>
      </c>
      <c r="F28" s="40" t="s">
        <v>260</v>
      </c>
      <c r="G28" s="12" t="s">
        <v>260</v>
      </c>
      <c r="H28" s="37"/>
      <c r="I28" s="35"/>
      <c r="J28" s="31"/>
      <c r="K28" s="31"/>
      <c r="L28" s="35"/>
      <c r="M28" s="41"/>
      <c r="N28" s="36"/>
      <c r="O28" s="35"/>
      <c r="P28" s="35"/>
      <c r="Q28" s="31">
        <v>3</v>
      </c>
      <c r="R28" s="31">
        <v>0</v>
      </c>
      <c r="S28" s="50">
        <v>0</v>
      </c>
      <c r="T28" s="51">
        <f t="shared" ref="T28:V43" si="5">SUM(H28,K28,N28,Q28)</f>
        <v>3</v>
      </c>
      <c r="U28" s="38">
        <f t="shared" si="5"/>
        <v>0</v>
      </c>
      <c r="V28" s="39">
        <f t="shared" si="5"/>
        <v>0</v>
      </c>
    </row>
    <row r="29" spans="1:22" ht="26.25" customHeight="1">
      <c r="A29" s="236"/>
      <c r="B29" s="238"/>
      <c r="C29" s="212"/>
      <c r="D29" s="27"/>
      <c r="E29" s="54"/>
      <c r="F29" s="40"/>
      <c r="G29" s="12"/>
      <c r="H29" s="37"/>
      <c r="I29" s="35"/>
      <c r="J29" s="31"/>
      <c r="K29" s="31"/>
      <c r="L29" s="35"/>
      <c r="M29" s="41"/>
      <c r="N29" s="36"/>
      <c r="O29" s="35"/>
      <c r="P29" s="35"/>
      <c r="Q29" s="31"/>
      <c r="R29" s="31"/>
      <c r="S29" s="50"/>
      <c r="T29" s="51">
        <f t="shared" si="5"/>
        <v>0</v>
      </c>
      <c r="U29" s="38">
        <f t="shared" si="5"/>
        <v>0</v>
      </c>
      <c r="V29" s="39">
        <f t="shared" si="5"/>
        <v>0</v>
      </c>
    </row>
    <row r="30" spans="1:22" ht="26.25" customHeight="1">
      <c r="A30" s="236"/>
      <c r="B30" s="238" t="s">
        <v>226</v>
      </c>
      <c r="C30" s="212"/>
      <c r="D30" s="53" t="s">
        <v>262</v>
      </c>
      <c r="E30" s="109" t="s">
        <v>263</v>
      </c>
      <c r="F30" s="109" t="s">
        <v>260</v>
      </c>
      <c r="G30" s="109" t="s">
        <v>260</v>
      </c>
      <c r="H30" s="110"/>
      <c r="I30" s="109"/>
      <c r="J30" s="109"/>
      <c r="K30" s="109"/>
      <c r="L30" s="109"/>
      <c r="M30" s="111"/>
      <c r="N30" s="112">
        <v>1</v>
      </c>
      <c r="O30" s="109">
        <v>1</v>
      </c>
      <c r="P30" s="109">
        <v>0</v>
      </c>
      <c r="Q30" s="109"/>
      <c r="R30" s="109"/>
      <c r="S30" s="113"/>
      <c r="T30" s="51">
        <f t="shared" si="5"/>
        <v>1</v>
      </c>
      <c r="U30" s="38">
        <f t="shared" si="5"/>
        <v>1</v>
      </c>
      <c r="V30" s="39">
        <f t="shared" si="5"/>
        <v>0</v>
      </c>
    </row>
    <row r="31" spans="1:22" ht="26.25" customHeight="1">
      <c r="A31" s="236"/>
      <c r="B31" s="238"/>
      <c r="C31" s="212"/>
      <c r="D31" s="30" t="s">
        <v>303</v>
      </c>
      <c r="E31" s="31"/>
      <c r="F31" s="109" t="s">
        <v>260</v>
      </c>
      <c r="G31" s="109" t="s">
        <v>260</v>
      </c>
      <c r="H31" s="32">
        <v>3</v>
      </c>
      <c r="I31" s="31">
        <v>0</v>
      </c>
      <c r="J31" s="31">
        <v>3</v>
      </c>
      <c r="K31" s="31"/>
      <c r="L31" s="31"/>
      <c r="M31" s="34"/>
      <c r="N31" s="33"/>
      <c r="O31" s="31"/>
      <c r="P31" s="31"/>
      <c r="Q31" s="31"/>
      <c r="R31" s="31"/>
      <c r="S31" s="50"/>
      <c r="T31" s="211">
        <f t="shared" si="5"/>
        <v>3</v>
      </c>
      <c r="U31" s="212">
        <f t="shared" si="5"/>
        <v>0</v>
      </c>
      <c r="V31" s="16">
        <f t="shared" si="5"/>
        <v>3</v>
      </c>
    </row>
    <row r="32" spans="1:22" ht="26.25" customHeight="1">
      <c r="A32" s="236"/>
      <c r="B32" s="238"/>
      <c r="C32" s="212"/>
      <c r="D32" s="52" t="s">
        <v>304</v>
      </c>
      <c r="E32" s="109" t="s">
        <v>266</v>
      </c>
      <c r="F32" s="109" t="s">
        <v>260</v>
      </c>
      <c r="G32" s="109" t="s">
        <v>260</v>
      </c>
      <c r="H32" s="110">
        <v>2</v>
      </c>
      <c r="I32" s="109">
        <v>2</v>
      </c>
      <c r="J32" s="109">
        <v>0</v>
      </c>
      <c r="K32" s="112"/>
      <c r="L32" s="109"/>
      <c r="M32" s="111"/>
      <c r="N32" s="112"/>
      <c r="O32" s="109"/>
      <c r="P32" s="109"/>
      <c r="Q32" s="109"/>
      <c r="R32" s="109"/>
      <c r="S32" s="113"/>
      <c r="T32" s="51">
        <f t="shared" si="5"/>
        <v>2</v>
      </c>
      <c r="U32" s="38">
        <f t="shared" si="5"/>
        <v>2</v>
      </c>
      <c r="V32" s="39">
        <f t="shared" si="5"/>
        <v>0</v>
      </c>
    </row>
    <row r="33" spans="1:22" ht="26.25" customHeight="1">
      <c r="A33" s="236"/>
      <c r="B33" s="238"/>
      <c r="C33" s="212"/>
      <c r="D33" s="52" t="s">
        <v>305</v>
      </c>
      <c r="E33" s="109"/>
      <c r="F33" s="109" t="s">
        <v>260</v>
      </c>
      <c r="G33" s="109" t="s">
        <v>260</v>
      </c>
      <c r="H33" s="110">
        <v>2</v>
      </c>
      <c r="I33" s="109">
        <v>0</v>
      </c>
      <c r="J33" s="109">
        <v>2</v>
      </c>
      <c r="K33" s="112"/>
      <c r="L33" s="109"/>
      <c r="M33" s="111"/>
      <c r="N33" s="112"/>
      <c r="O33" s="109"/>
      <c r="P33" s="109"/>
      <c r="Q33" s="109"/>
      <c r="R33" s="109"/>
      <c r="S33" s="113"/>
      <c r="T33" s="51">
        <f t="shared" si="5"/>
        <v>2</v>
      </c>
      <c r="U33" s="38">
        <f t="shared" si="5"/>
        <v>0</v>
      </c>
      <c r="V33" s="39">
        <f t="shared" si="5"/>
        <v>2</v>
      </c>
    </row>
    <row r="34" spans="1:22" ht="26.25" customHeight="1">
      <c r="A34" s="236"/>
      <c r="B34" s="238"/>
      <c r="C34" s="212"/>
      <c r="D34" s="52" t="s">
        <v>306</v>
      </c>
      <c r="E34" s="109" t="s">
        <v>266</v>
      </c>
      <c r="F34" s="109" t="s">
        <v>260</v>
      </c>
      <c r="G34" s="109" t="s">
        <v>260</v>
      </c>
      <c r="H34" s="110"/>
      <c r="I34" s="109"/>
      <c r="J34" s="109"/>
      <c r="K34" s="112">
        <v>2</v>
      </c>
      <c r="L34" s="109">
        <v>2</v>
      </c>
      <c r="M34" s="111">
        <v>0</v>
      </c>
      <c r="N34" s="112"/>
      <c r="O34" s="109"/>
      <c r="P34" s="109"/>
      <c r="Q34" s="109"/>
      <c r="R34" s="109"/>
      <c r="S34" s="113"/>
      <c r="T34" s="51">
        <f t="shared" si="5"/>
        <v>2</v>
      </c>
      <c r="U34" s="38">
        <f t="shared" si="5"/>
        <v>2</v>
      </c>
      <c r="V34" s="39">
        <f t="shared" si="5"/>
        <v>0</v>
      </c>
    </row>
    <row r="35" spans="1:22" ht="26.25" customHeight="1">
      <c r="A35" s="236"/>
      <c r="B35" s="238"/>
      <c r="C35" s="212"/>
      <c r="D35" s="52" t="s">
        <v>307</v>
      </c>
      <c r="E35" s="109"/>
      <c r="F35" s="109" t="s">
        <v>260</v>
      </c>
      <c r="G35" s="109" t="s">
        <v>260</v>
      </c>
      <c r="H35" s="110"/>
      <c r="I35" s="109"/>
      <c r="J35" s="109"/>
      <c r="K35" s="112"/>
      <c r="L35" s="109"/>
      <c r="M35" s="111"/>
      <c r="N35" s="112">
        <v>3</v>
      </c>
      <c r="O35" s="109">
        <v>0</v>
      </c>
      <c r="P35" s="109">
        <v>3</v>
      </c>
      <c r="Q35" s="109"/>
      <c r="R35" s="109"/>
      <c r="S35" s="113"/>
      <c r="T35" s="51">
        <f t="shared" si="5"/>
        <v>3</v>
      </c>
      <c r="U35" s="38">
        <f t="shared" si="5"/>
        <v>0</v>
      </c>
      <c r="V35" s="39">
        <f t="shared" si="5"/>
        <v>3</v>
      </c>
    </row>
    <row r="36" spans="1:22" ht="26.25" customHeight="1">
      <c r="A36" s="236"/>
      <c r="B36" s="238"/>
      <c r="C36" s="42"/>
      <c r="D36" s="52" t="s">
        <v>308</v>
      </c>
      <c r="E36" s="133"/>
      <c r="F36" s="109" t="s">
        <v>260</v>
      </c>
      <c r="G36" s="109" t="s">
        <v>260</v>
      </c>
      <c r="H36" s="64"/>
      <c r="I36" s="65"/>
      <c r="J36" s="65"/>
      <c r="K36" s="36">
        <v>2</v>
      </c>
      <c r="L36" s="69">
        <v>0</v>
      </c>
      <c r="M36" s="70">
        <v>2</v>
      </c>
      <c r="N36" s="36"/>
      <c r="O36" s="35"/>
      <c r="P36" s="35"/>
      <c r="Q36" s="35"/>
      <c r="R36" s="35"/>
      <c r="S36" s="68"/>
      <c r="T36" s="51">
        <f t="shared" si="5"/>
        <v>2</v>
      </c>
      <c r="U36" s="38">
        <f t="shared" si="5"/>
        <v>0</v>
      </c>
      <c r="V36" s="39">
        <f t="shared" si="5"/>
        <v>2</v>
      </c>
    </row>
    <row r="37" spans="1:22" ht="26.25" customHeight="1">
      <c r="A37" s="236"/>
      <c r="B37" s="238"/>
      <c r="C37" s="42"/>
      <c r="D37" s="52" t="s">
        <v>309</v>
      </c>
      <c r="E37" s="65"/>
      <c r="F37" s="109" t="s">
        <v>260</v>
      </c>
      <c r="G37" s="109" t="s">
        <v>260</v>
      </c>
      <c r="H37" s="37"/>
      <c r="I37" s="35"/>
      <c r="J37" s="65"/>
      <c r="K37" s="36"/>
      <c r="L37" s="35"/>
      <c r="M37" s="41"/>
      <c r="N37" s="36">
        <v>2</v>
      </c>
      <c r="O37" s="35">
        <v>0</v>
      </c>
      <c r="P37" s="35">
        <v>2</v>
      </c>
      <c r="Q37" s="67"/>
      <c r="R37" s="65"/>
      <c r="S37" s="68"/>
      <c r="T37" s="51">
        <f t="shared" si="5"/>
        <v>2</v>
      </c>
      <c r="U37" s="38">
        <f t="shared" si="5"/>
        <v>0</v>
      </c>
      <c r="V37" s="39">
        <f t="shared" si="5"/>
        <v>2</v>
      </c>
    </row>
    <row r="38" spans="1:22" ht="26.25" customHeight="1">
      <c r="A38" s="236"/>
      <c r="B38" s="238"/>
      <c r="C38" s="42"/>
      <c r="D38" s="52" t="s">
        <v>311</v>
      </c>
      <c r="E38" s="65"/>
      <c r="F38" s="109" t="s">
        <v>260</v>
      </c>
      <c r="G38" s="109" t="s">
        <v>260</v>
      </c>
      <c r="H38" s="37"/>
      <c r="I38" s="35"/>
      <c r="J38" s="65"/>
      <c r="K38" s="36"/>
      <c r="L38" s="35"/>
      <c r="M38" s="41"/>
      <c r="N38" s="36">
        <v>3</v>
      </c>
      <c r="O38" s="35">
        <v>0</v>
      </c>
      <c r="P38" s="35">
        <v>3</v>
      </c>
      <c r="Q38" s="65"/>
      <c r="R38" s="65"/>
      <c r="S38" s="68"/>
      <c r="T38" s="51">
        <f t="shared" si="5"/>
        <v>3</v>
      </c>
      <c r="U38" s="38">
        <f t="shared" si="5"/>
        <v>0</v>
      </c>
      <c r="V38" s="39">
        <f t="shared" si="5"/>
        <v>3</v>
      </c>
    </row>
    <row r="39" spans="1:22" ht="26.25" customHeight="1">
      <c r="A39" s="236"/>
      <c r="B39" s="238"/>
      <c r="C39" s="42"/>
      <c r="D39" s="52" t="s">
        <v>478</v>
      </c>
      <c r="E39" s="65" t="s">
        <v>277</v>
      </c>
      <c r="F39" s="109" t="s">
        <v>260</v>
      </c>
      <c r="G39" s="109" t="s">
        <v>260</v>
      </c>
      <c r="H39" s="37"/>
      <c r="I39" s="35"/>
      <c r="J39" s="65"/>
      <c r="K39" s="65"/>
      <c r="L39" s="35"/>
      <c r="M39" s="41"/>
      <c r="N39" s="71">
        <v>3</v>
      </c>
      <c r="O39" s="69">
        <v>0</v>
      </c>
      <c r="P39" s="69">
        <v>3</v>
      </c>
      <c r="Q39" s="65"/>
      <c r="R39" s="65"/>
      <c r="S39" s="68"/>
      <c r="T39" s="51">
        <f t="shared" si="5"/>
        <v>3</v>
      </c>
      <c r="U39" s="38">
        <f t="shared" si="5"/>
        <v>0</v>
      </c>
      <c r="V39" s="39">
        <f t="shared" si="5"/>
        <v>3</v>
      </c>
    </row>
    <row r="40" spans="1:22" ht="26.25" customHeight="1">
      <c r="A40" s="236"/>
      <c r="B40" s="238"/>
      <c r="C40" s="42"/>
      <c r="D40" s="52" t="s">
        <v>312</v>
      </c>
      <c r="E40" s="65"/>
      <c r="F40" s="109" t="s">
        <v>260</v>
      </c>
      <c r="G40" s="109" t="s">
        <v>260</v>
      </c>
      <c r="H40" s="37"/>
      <c r="I40" s="35"/>
      <c r="J40" s="65"/>
      <c r="K40" s="65"/>
      <c r="L40" s="35"/>
      <c r="M40" s="41"/>
      <c r="N40" s="36"/>
      <c r="O40" s="35"/>
      <c r="P40" s="35"/>
      <c r="Q40" s="36">
        <v>2</v>
      </c>
      <c r="R40" s="35">
        <v>0</v>
      </c>
      <c r="S40" s="35">
        <v>2</v>
      </c>
      <c r="T40" s="51">
        <f t="shared" si="5"/>
        <v>2</v>
      </c>
      <c r="U40" s="38">
        <f t="shared" si="5"/>
        <v>0</v>
      </c>
      <c r="V40" s="39">
        <f t="shared" si="5"/>
        <v>2</v>
      </c>
    </row>
    <row r="41" spans="1:22" ht="26.25" customHeight="1">
      <c r="A41" s="236"/>
      <c r="B41" s="238"/>
      <c r="C41" s="42"/>
      <c r="D41" s="52" t="s">
        <v>274</v>
      </c>
      <c r="E41" s="65"/>
      <c r="F41" s="109" t="s">
        <v>260</v>
      </c>
      <c r="G41" s="109" t="s">
        <v>260</v>
      </c>
      <c r="H41" s="37"/>
      <c r="I41" s="35"/>
      <c r="J41" s="65"/>
      <c r="K41" s="65"/>
      <c r="L41" s="35"/>
      <c r="M41" s="41"/>
      <c r="N41" s="36"/>
      <c r="O41" s="35"/>
      <c r="P41" s="35"/>
      <c r="Q41" s="65">
        <v>3</v>
      </c>
      <c r="R41" s="65">
        <v>0</v>
      </c>
      <c r="S41" s="68">
        <v>3</v>
      </c>
      <c r="T41" s="51">
        <f t="shared" si="5"/>
        <v>3</v>
      </c>
      <c r="U41" s="38">
        <f t="shared" si="5"/>
        <v>0</v>
      </c>
      <c r="V41" s="39">
        <f t="shared" si="5"/>
        <v>3</v>
      </c>
    </row>
    <row r="42" spans="1:22" ht="26.25" customHeight="1">
      <c r="A42" s="236"/>
      <c r="B42" s="238"/>
      <c r="C42" s="42"/>
      <c r="D42" s="52" t="s">
        <v>315</v>
      </c>
      <c r="E42" s="130"/>
      <c r="F42" s="109" t="s">
        <v>260</v>
      </c>
      <c r="G42" s="109" t="s">
        <v>260</v>
      </c>
      <c r="H42" s="37"/>
      <c r="I42" s="35"/>
      <c r="J42" s="65"/>
      <c r="K42" s="65"/>
      <c r="L42" s="35"/>
      <c r="M42" s="41"/>
      <c r="N42" s="36"/>
      <c r="O42" s="35"/>
      <c r="P42" s="35"/>
      <c r="Q42" s="65">
        <v>2</v>
      </c>
      <c r="R42" s="65">
        <v>0</v>
      </c>
      <c r="S42" s="68">
        <v>2</v>
      </c>
      <c r="T42" s="51">
        <f t="shared" si="5"/>
        <v>2</v>
      </c>
      <c r="U42" s="38">
        <f t="shared" si="5"/>
        <v>0</v>
      </c>
      <c r="V42" s="39">
        <f t="shared" si="5"/>
        <v>2</v>
      </c>
    </row>
    <row r="43" spans="1:22" ht="26.25" customHeight="1">
      <c r="A43" s="236"/>
      <c r="B43" s="238"/>
      <c r="C43" s="42"/>
      <c r="D43" s="73" t="s">
        <v>316</v>
      </c>
      <c r="E43" s="132"/>
      <c r="F43" s="12" t="s">
        <v>260</v>
      </c>
      <c r="G43" s="12" t="s">
        <v>260</v>
      </c>
      <c r="H43" s="37"/>
      <c r="I43" s="35"/>
      <c r="J43" s="31"/>
      <c r="K43" s="31"/>
      <c r="L43" s="35"/>
      <c r="M43" s="41"/>
      <c r="N43" s="36"/>
      <c r="O43" s="35"/>
      <c r="P43" s="35"/>
      <c r="Q43" s="31">
        <v>3</v>
      </c>
      <c r="R43" s="31">
        <v>0</v>
      </c>
      <c r="S43" s="50">
        <v>3</v>
      </c>
      <c r="T43" s="51">
        <f t="shared" si="5"/>
        <v>3</v>
      </c>
      <c r="U43" s="38">
        <f t="shared" si="5"/>
        <v>0</v>
      </c>
      <c r="V43" s="39">
        <f t="shared" si="5"/>
        <v>3</v>
      </c>
    </row>
    <row r="44" spans="1:22" ht="26.25" customHeight="1">
      <c r="A44" s="236"/>
      <c r="B44" s="238"/>
      <c r="C44" s="42"/>
      <c r="D44" s="52"/>
      <c r="E44" s="9"/>
      <c r="F44" s="12"/>
      <c r="G44" s="12"/>
      <c r="H44" s="37"/>
      <c r="I44" s="35"/>
      <c r="J44" s="31"/>
      <c r="K44" s="31"/>
      <c r="L44" s="35"/>
      <c r="M44" s="41"/>
      <c r="N44" s="36"/>
      <c r="O44" s="35"/>
      <c r="P44" s="35"/>
      <c r="Q44" s="31"/>
      <c r="R44" s="31"/>
      <c r="S44" s="50"/>
      <c r="T44" s="51">
        <f t="shared" ref="T44:V44" si="6">SUM(H44,K44,N44,Q44)</f>
        <v>0</v>
      </c>
      <c r="U44" s="38">
        <f t="shared" si="6"/>
        <v>0</v>
      </c>
      <c r="V44" s="39">
        <f t="shared" si="6"/>
        <v>0</v>
      </c>
    </row>
    <row r="45" spans="1:22" ht="26.25" customHeight="1">
      <c r="A45" s="236"/>
      <c r="B45" s="76" t="s">
        <v>235</v>
      </c>
      <c r="C45" s="77"/>
      <c r="D45" s="77"/>
      <c r="E45" s="77"/>
      <c r="F45" s="78"/>
      <c r="G45" s="78"/>
      <c r="H45" s="79">
        <f t="shared" ref="H45:V45" si="7">SUM(H28:H44)</f>
        <v>7</v>
      </c>
      <c r="I45" s="80">
        <f t="shared" si="7"/>
        <v>2</v>
      </c>
      <c r="J45" s="80">
        <f t="shared" si="7"/>
        <v>5</v>
      </c>
      <c r="K45" s="80">
        <f t="shared" si="7"/>
        <v>4</v>
      </c>
      <c r="L45" s="80">
        <f t="shared" si="7"/>
        <v>2</v>
      </c>
      <c r="M45" s="81">
        <f t="shared" si="7"/>
        <v>2</v>
      </c>
      <c r="N45" s="79">
        <f t="shared" si="7"/>
        <v>12</v>
      </c>
      <c r="O45" s="80">
        <f t="shared" si="7"/>
        <v>1</v>
      </c>
      <c r="P45" s="80">
        <f t="shared" si="7"/>
        <v>11</v>
      </c>
      <c r="Q45" s="80">
        <f t="shared" si="7"/>
        <v>13</v>
      </c>
      <c r="R45" s="80">
        <f t="shared" si="7"/>
        <v>0</v>
      </c>
      <c r="S45" s="81">
        <f t="shared" si="7"/>
        <v>10</v>
      </c>
      <c r="T45" s="79">
        <f t="shared" si="7"/>
        <v>36</v>
      </c>
      <c r="U45" s="74">
        <f t="shared" si="7"/>
        <v>5</v>
      </c>
      <c r="V45" s="75">
        <f t="shared" si="7"/>
        <v>28</v>
      </c>
    </row>
    <row r="46" spans="1:22" ht="26.25" customHeight="1" thickBot="1">
      <c r="A46" s="239" t="s">
        <v>9</v>
      </c>
      <c r="B46" s="240"/>
      <c r="C46" s="240"/>
      <c r="D46" s="240"/>
      <c r="E46" s="240"/>
      <c r="F46" s="240"/>
      <c r="G46" s="240"/>
      <c r="H46" s="218">
        <f t="shared" ref="H46:V46" si="8">SUM(H12,H15,H27,H45)</f>
        <v>20</v>
      </c>
      <c r="I46" s="219">
        <f t="shared" si="8"/>
        <v>9</v>
      </c>
      <c r="J46" s="219">
        <f t="shared" si="8"/>
        <v>11</v>
      </c>
      <c r="K46" s="219">
        <f t="shared" si="8"/>
        <v>21</v>
      </c>
      <c r="L46" s="219">
        <f t="shared" si="8"/>
        <v>8</v>
      </c>
      <c r="M46" s="20">
        <f t="shared" si="8"/>
        <v>13</v>
      </c>
      <c r="N46" s="19">
        <f t="shared" si="8"/>
        <v>20</v>
      </c>
      <c r="O46" s="219">
        <f t="shared" si="8"/>
        <v>1</v>
      </c>
      <c r="P46" s="219">
        <f t="shared" si="8"/>
        <v>19</v>
      </c>
      <c r="Q46" s="219">
        <f t="shared" si="8"/>
        <v>19</v>
      </c>
      <c r="R46" s="219">
        <f t="shared" si="8"/>
        <v>0</v>
      </c>
      <c r="S46" s="62">
        <f t="shared" si="8"/>
        <v>16</v>
      </c>
      <c r="T46" s="218">
        <f t="shared" si="8"/>
        <v>80</v>
      </c>
      <c r="U46" s="19">
        <f t="shared" si="8"/>
        <v>18</v>
      </c>
      <c r="V46" s="43">
        <f t="shared" si="8"/>
        <v>59</v>
      </c>
    </row>
    <row r="48" spans="1:22" ht="347.25" customHeight="1">
      <c r="A48" s="241" t="s">
        <v>278</v>
      </c>
      <c r="B48" s="241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</row>
  </sheetData>
  <mergeCells count="26">
    <mergeCell ref="Q1:V1"/>
    <mergeCell ref="C2:C4"/>
    <mergeCell ref="H2:M2"/>
    <mergeCell ref="N2:S2"/>
    <mergeCell ref="T2:V3"/>
    <mergeCell ref="H3:J3"/>
    <mergeCell ref="K3:M3"/>
    <mergeCell ref="N3:P3"/>
    <mergeCell ref="Q3:S3"/>
    <mergeCell ref="G2:G4"/>
    <mergeCell ref="A1:G1"/>
    <mergeCell ref="H1:P1"/>
    <mergeCell ref="E2:E4"/>
    <mergeCell ref="A48:V48"/>
    <mergeCell ref="F2:F4"/>
    <mergeCell ref="A5:A12"/>
    <mergeCell ref="A2:B4"/>
    <mergeCell ref="D2:D4"/>
    <mergeCell ref="B16:B26"/>
    <mergeCell ref="A46:G46"/>
    <mergeCell ref="A13:A27"/>
    <mergeCell ref="A28:A45"/>
    <mergeCell ref="B13:B14"/>
    <mergeCell ref="B28:B29"/>
    <mergeCell ref="B30:B44"/>
    <mergeCell ref="B7:B10"/>
  </mergeCells>
  <phoneticPr fontId="6" type="noConversion"/>
  <pageMargins left="0.39370078740157483" right="0.31496062992125984" top="1.4566929133858268" bottom="0.74803149606299213" header="0.59055118110236227" footer="0.31496062992125984"/>
  <pageSetup paperSize="9" scale="43" orientation="portrait" r:id="rId1"/>
  <headerFooter>
    <oddHeader>&amp;C&amp;"맑은 고딕,굵게"&amp;20 2018~2019학년도 교육과정구성표(2년제)(예시)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7"/>
  <sheetViews>
    <sheetView zoomScaleNormal="100" workbookViewId="0">
      <selection activeCell="D37" sqref="D37"/>
    </sheetView>
  </sheetViews>
  <sheetFormatPr defaultRowHeight="16.5"/>
  <cols>
    <col min="1" max="1" width="7.44140625" style="150" customWidth="1"/>
    <col min="2" max="2" width="4" style="150" customWidth="1"/>
    <col min="3" max="3" width="8.77734375" style="150" customWidth="1"/>
    <col min="4" max="4" width="24.77734375" style="151" customWidth="1"/>
    <col min="5" max="5" width="10.77734375" style="150" customWidth="1"/>
    <col min="6" max="7" width="5.77734375" style="150" customWidth="1"/>
    <col min="8" max="22" width="6.77734375" style="150" customWidth="1"/>
    <col min="23" max="16384" width="8.88671875" style="150"/>
  </cols>
  <sheetData>
    <row r="1" spans="1:22" s="149" customFormat="1" ht="26.25" customHeight="1" thickBot="1">
      <c r="A1" s="278" t="s">
        <v>53</v>
      </c>
      <c r="B1" s="278"/>
      <c r="C1" s="278"/>
      <c r="D1" s="278"/>
      <c r="E1" s="278"/>
      <c r="F1" s="278"/>
      <c r="G1" s="278"/>
      <c r="H1" s="278" t="s">
        <v>167</v>
      </c>
      <c r="I1" s="278"/>
      <c r="J1" s="278"/>
      <c r="K1" s="278"/>
      <c r="L1" s="278"/>
      <c r="M1" s="278"/>
      <c r="N1" s="278"/>
      <c r="O1" s="278"/>
      <c r="P1" s="278"/>
      <c r="Q1" s="279" t="s">
        <v>54</v>
      </c>
      <c r="R1" s="279"/>
      <c r="S1" s="279"/>
      <c r="T1" s="279"/>
      <c r="U1" s="279"/>
      <c r="V1" s="279"/>
    </row>
    <row r="2" spans="1:22" ht="26.25" customHeight="1">
      <c r="A2" s="280" t="s">
        <v>0</v>
      </c>
      <c r="B2" s="264"/>
      <c r="C2" s="264" t="s">
        <v>168</v>
      </c>
      <c r="D2" s="264" t="s">
        <v>206</v>
      </c>
      <c r="E2" s="264" t="s">
        <v>169</v>
      </c>
      <c r="F2" s="264" t="s">
        <v>170</v>
      </c>
      <c r="G2" s="282" t="s">
        <v>171</v>
      </c>
      <c r="H2" s="280" t="s">
        <v>1</v>
      </c>
      <c r="I2" s="264"/>
      <c r="J2" s="264"/>
      <c r="K2" s="264"/>
      <c r="L2" s="264"/>
      <c r="M2" s="282"/>
      <c r="N2" s="280" t="s">
        <v>2</v>
      </c>
      <c r="O2" s="264"/>
      <c r="P2" s="264"/>
      <c r="Q2" s="264"/>
      <c r="R2" s="264"/>
      <c r="S2" s="282"/>
      <c r="T2" s="280" t="s">
        <v>3</v>
      </c>
      <c r="U2" s="264"/>
      <c r="V2" s="282"/>
    </row>
    <row r="3" spans="1:22" ht="26.25" customHeight="1">
      <c r="A3" s="281"/>
      <c r="B3" s="265"/>
      <c r="C3" s="265"/>
      <c r="D3" s="265"/>
      <c r="E3" s="265"/>
      <c r="F3" s="265"/>
      <c r="G3" s="283"/>
      <c r="H3" s="281" t="s">
        <v>4</v>
      </c>
      <c r="I3" s="265"/>
      <c r="J3" s="265"/>
      <c r="K3" s="265" t="s">
        <v>5</v>
      </c>
      <c r="L3" s="265"/>
      <c r="M3" s="283"/>
      <c r="N3" s="281" t="s">
        <v>4</v>
      </c>
      <c r="O3" s="265"/>
      <c r="P3" s="265"/>
      <c r="Q3" s="265" t="s">
        <v>5</v>
      </c>
      <c r="R3" s="265"/>
      <c r="S3" s="283"/>
      <c r="T3" s="281"/>
      <c r="U3" s="265"/>
      <c r="V3" s="283"/>
    </row>
    <row r="4" spans="1:22" ht="26.25" customHeight="1">
      <c r="A4" s="281"/>
      <c r="B4" s="265"/>
      <c r="C4" s="265"/>
      <c r="D4" s="265"/>
      <c r="E4" s="265"/>
      <c r="F4" s="265"/>
      <c r="G4" s="283"/>
      <c r="H4" s="165" t="s">
        <v>6</v>
      </c>
      <c r="I4" s="134" t="s">
        <v>7</v>
      </c>
      <c r="J4" s="134" t="s">
        <v>8</v>
      </c>
      <c r="K4" s="134" t="s">
        <v>6</v>
      </c>
      <c r="L4" s="134" t="s">
        <v>7</v>
      </c>
      <c r="M4" s="152" t="s">
        <v>8</v>
      </c>
      <c r="N4" s="165" t="s">
        <v>6</v>
      </c>
      <c r="O4" s="134" t="s">
        <v>7</v>
      </c>
      <c r="P4" s="134" t="s">
        <v>8</v>
      </c>
      <c r="Q4" s="134" t="s">
        <v>6</v>
      </c>
      <c r="R4" s="134" t="s">
        <v>7</v>
      </c>
      <c r="S4" s="152" t="s">
        <v>8</v>
      </c>
      <c r="T4" s="165" t="s">
        <v>6</v>
      </c>
      <c r="U4" s="134" t="s">
        <v>7</v>
      </c>
      <c r="V4" s="152" t="s">
        <v>8</v>
      </c>
    </row>
    <row r="5" spans="1:22" ht="26.25" customHeight="1">
      <c r="A5" s="270" t="s">
        <v>66</v>
      </c>
      <c r="B5" s="153" t="s">
        <v>17</v>
      </c>
      <c r="C5" s="153"/>
      <c r="D5" s="154" t="s">
        <v>172</v>
      </c>
      <c r="E5" s="155" t="s">
        <v>50</v>
      </c>
      <c r="F5" s="155" t="s">
        <v>42</v>
      </c>
      <c r="G5" s="156" t="s">
        <v>42</v>
      </c>
      <c r="H5" s="166">
        <v>2</v>
      </c>
      <c r="I5" s="155">
        <v>2</v>
      </c>
      <c r="J5" s="155">
        <v>0</v>
      </c>
      <c r="K5" s="155"/>
      <c r="L5" s="155"/>
      <c r="M5" s="156"/>
      <c r="N5" s="166"/>
      <c r="O5" s="155"/>
      <c r="P5" s="155"/>
      <c r="Q5" s="155"/>
      <c r="R5" s="155"/>
      <c r="S5" s="156"/>
      <c r="T5" s="166">
        <v>2</v>
      </c>
      <c r="U5" s="155">
        <v>2</v>
      </c>
      <c r="V5" s="156">
        <v>0</v>
      </c>
    </row>
    <row r="6" spans="1:22" ht="26.25" customHeight="1">
      <c r="A6" s="270"/>
      <c r="B6" s="195"/>
      <c r="C6" s="195"/>
      <c r="D6" s="155" t="s">
        <v>459</v>
      </c>
      <c r="E6" s="155" t="s">
        <v>467</v>
      </c>
      <c r="F6" s="155" t="s">
        <v>59</v>
      </c>
      <c r="G6" s="156" t="s">
        <v>58</v>
      </c>
      <c r="H6" s="166">
        <v>2</v>
      </c>
      <c r="I6" s="155">
        <v>2</v>
      </c>
      <c r="J6" s="155">
        <v>0</v>
      </c>
      <c r="K6" s="155"/>
      <c r="L6" s="155"/>
      <c r="M6" s="156"/>
      <c r="N6" s="166"/>
      <c r="O6" s="155"/>
      <c r="P6" s="155"/>
      <c r="Q6" s="155"/>
      <c r="R6" s="155"/>
      <c r="S6" s="156"/>
      <c r="T6" s="166">
        <v>2</v>
      </c>
      <c r="U6" s="155">
        <v>2</v>
      </c>
      <c r="V6" s="156">
        <v>0</v>
      </c>
    </row>
    <row r="7" spans="1:22" ht="26.25" customHeight="1">
      <c r="A7" s="270"/>
      <c r="B7" s="276" t="s">
        <v>56</v>
      </c>
      <c r="C7" s="153"/>
      <c r="D7" s="154" t="s">
        <v>173</v>
      </c>
      <c r="E7" s="155" t="s">
        <v>57</v>
      </c>
      <c r="F7" s="155"/>
      <c r="G7" s="156"/>
      <c r="H7" s="166">
        <v>1</v>
      </c>
      <c r="I7" s="155">
        <v>1</v>
      </c>
      <c r="J7" s="155">
        <v>0</v>
      </c>
      <c r="K7" s="155"/>
      <c r="L7" s="155"/>
      <c r="M7" s="156"/>
      <c r="N7" s="166"/>
      <c r="O7" s="155"/>
      <c r="P7" s="155"/>
      <c r="Q7" s="155"/>
      <c r="R7" s="155"/>
      <c r="S7" s="156"/>
      <c r="T7" s="166">
        <v>1</v>
      </c>
      <c r="U7" s="155">
        <v>1</v>
      </c>
      <c r="V7" s="156">
        <v>0</v>
      </c>
    </row>
    <row r="8" spans="1:22" ht="26.25" customHeight="1">
      <c r="A8" s="270"/>
      <c r="B8" s="276"/>
      <c r="C8" s="153"/>
      <c r="D8" s="63" t="s">
        <v>209</v>
      </c>
      <c r="E8" s="155" t="s">
        <v>466</v>
      </c>
      <c r="F8" s="155"/>
      <c r="G8" s="156"/>
      <c r="H8" s="166">
        <v>2</v>
      </c>
      <c r="I8" s="155">
        <v>2</v>
      </c>
      <c r="J8" s="155">
        <v>0</v>
      </c>
      <c r="K8" s="155"/>
      <c r="L8" s="155"/>
      <c r="M8" s="156"/>
      <c r="N8" s="166"/>
      <c r="O8" s="155"/>
      <c r="P8" s="155"/>
      <c r="Q8" s="155"/>
      <c r="R8" s="155"/>
      <c r="S8" s="156"/>
      <c r="T8" s="166">
        <v>2</v>
      </c>
      <c r="U8" s="155">
        <v>2</v>
      </c>
      <c r="V8" s="156">
        <v>0</v>
      </c>
    </row>
    <row r="9" spans="1:22" ht="26.25" customHeight="1">
      <c r="A9" s="270"/>
      <c r="B9" s="276"/>
      <c r="C9" s="153"/>
      <c r="D9" s="63" t="s">
        <v>464</v>
      </c>
      <c r="E9" s="155" t="s">
        <v>465</v>
      </c>
      <c r="F9" s="155"/>
      <c r="G9" s="156"/>
      <c r="H9" s="166" t="s">
        <v>55</v>
      </c>
      <c r="I9" s="155" t="s">
        <v>55</v>
      </c>
      <c r="J9" s="155" t="s">
        <v>55</v>
      </c>
      <c r="K9" s="155">
        <v>2</v>
      </c>
      <c r="L9" s="155">
        <v>2</v>
      </c>
      <c r="M9" s="156">
        <v>0</v>
      </c>
      <c r="N9" s="166"/>
      <c r="O9" s="155"/>
      <c r="P9" s="155"/>
      <c r="Q9" s="155"/>
      <c r="R9" s="155"/>
      <c r="S9" s="156"/>
      <c r="T9" s="166">
        <v>2</v>
      </c>
      <c r="U9" s="155">
        <v>2</v>
      </c>
      <c r="V9" s="156">
        <v>0</v>
      </c>
    </row>
    <row r="10" spans="1:22" ht="26.25" customHeight="1">
      <c r="A10" s="272"/>
      <c r="B10" s="202"/>
      <c r="C10" s="202"/>
      <c r="D10" s="203" t="s">
        <v>468</v>
      </c>
      <c r="E10" s="204" t="s">
        <v>467</v>
      </c>
      <c r="F10" s="204"/>
      <c r="G10" s="205"/>
      <c r="H10" s="206"/>
      <c r="I10" s="204"/>
      <c r="J10" s="204"/>
      <c r="K10" s="204">
        <v>2</v>
      </c>
      <c r="L10" s="204">
        <v>2</v>
      </c>
      <c r="M10" s="205">
        <v>0</v>
      </c>
      <c r="N10" s="206"/>
      <c r="O10" s="204"/>
      <c r="P10" s="204"/>
      <c r="Q10" s="204"/>
      <c r="R10" s="204"/>
      <c r="S10" s="205"/>
      <c r="T10" s="206">
        <v>2</v>
      </c>
      <c r="U10" s="204">
        <v>2</v>
      </c>
      <c r="V10" s="205">
        <v>0</v>
      </c>
    </row>
    <row r="11" spans="1:22" ht="26.25" customHeight="1">
      <c r="A11" s="272"/>
      <c r="B11" s="202"/>
      <c r="C11" s="202"/>
      <c r="D11" s="203" t="s">
        <v>469</v>
      </c>
      <c r="E11" s="204" t="s">
        <v>466</v>
      </c>
      <c r="F11" s="204"/>
      <c r="G11" s="205"/>
      <c r="H11" s="206"/>
      <c r="I11" s="204"/>
      <c r="J11" s="204"/>
      <c r="K11" s="204">
        <v>2</v>
      </c>
      <c r="L11" s="204">
        <v>2</v>
      </c>
      <c r="M11" s="205">
        <v>0</v>
      </c>
      <c r="N11" s="206"/>
      <c r="O11" s="204"/>
      <c r="P11" s="204"/>
      <c r="Q11" s="204"/>
      <c r="R11" s="204"/>
      <c r="S11" s="205"/>
      <c r="T11" s="206">
        <v>2</v>
      </c>
      <c r="U11" s="204">
        <v>2</v>
      </c>
      <c r="V11" s="205">
        <v>0</v>
      </c>
    </row>
    <row r="12" spans="1:22" s="149" customFormat="1" ht="26.25" customHeight="1" thickBot="1">
      <c r="A12" s="271"/>
      <c r="B12" s="159" t="s">
        <v>60</v>
      </c>
      <c r="C12" s="159"/>
      <c r="D12" s="164"/>
      <c r="E12" s="159"/>
      <c r="F12" s="159" t="s">
        <v>55</v>
      </c>
      <c r="G12" s="160"/>
      <c r="H12" s="167">
        <v>7</v>
      </c>
      <c r="I12" s="159">
        <v>7</v>
      </c>
      <c r="J12" s="159">
        <v>0</v>
      </c>
      <c r="K12" s="159">
        <v>6</v>
      </c>
      <c r="L12" s="159">
        <v>6</v>
      </c>
      <c r="M12" s="160">
        <v>0</v>
      </c>
      <c r="N12" s="167">
        <v>0</v>
      </c>
      <c r="O12" s="159">
        <v>0</v>
      </c>
      <c r="P12" s="159">
        <v>0</v>
      </c>
      <c r="Q12" s="159">
        <v>0</v>
      </c>
      <c r="R12" s="159">
        <v>0</v>
      </c>
      <c r="S12" s="160">
        <v>0</v>
      </c>
      <c r="T12" s="167">
        <v>13</v>
      </c>
      <c r="U12" s="159">
        <v>13</v>
      </c>
      <c r="V12" s="160">
        <v>0</v>
      </c>
    </row>
    <row r="13" spans="1:22" ht="26.25" customHeight="1">
      <c r="A13" s="269" t="s">
        <v>174</v>
      </c>
      <c r="B13" s="277" t="s">
        <v>17</v>
      </c>
      <c r="C13" s="170"/>
      <c r="D13" s="171" t="s">
        <v>55</v>
      </c>
      <c r="E13" s="172" t="s">
        <v>55</v>
      </c>
      <c r="F13" s="172" t="s">
        <v>55</v>
      </c>
      <c r="G13" s="173" t="s">
        <v>55</v>
      </c>
      <c r="H13" s="174"/>
      <c r="I13" s="172"/>
      <c r="J13" s="172"/>
      <c r="K13" s="172"/>
      <c r="L13" s="172"/>
      <c r="M13" s="173"/>
      <c r="N13" s="174"/>
      <c r="O13" s="172"/>
      <c r="P13" s="172"/>
      <c r="Q13" s="172" t="s">
        <v>55</v>
      </c>
      <c r="R13" s="172" t="s">
        <v>55</v>
      </c>
      <c r="S13" s="173" t="s">
        <v>55</v>
      </c>
      <c r="T13" s="174">
        <v>0</v>
      </c>
      <c r="U13" s="172">
        <v>0</v>
      </c>
      <c r="V13" s="173">
        <v>0</v>
      </c>
    </row>
    <row r="14" spans="1:22" ht="26.25" customHeight="1">
      <c r="A14" s="270"/>
      <c r="B14" s="276"/>
      <c r="C14" s="153"/>
      <c r="D14" s="154"/>
      <c r="E14" s="155"/>
      <c r="F14" s="155"/>
      <c r="G14" s="156"/>
      <c r="H14" s="166"/>
      <c r="I14" s="155"/>
      <c r="J14" s="155"/>
      <c r="K14" s="155"/>
      <c r="L14" s="155"/>
      <c r="M14" s="156"/>
      <c r="N14" s="166"/>
      <c r="O14" s="155"/>
      <c r="P14" s="155"/>
      <c r="Q14" s="155"/>
      <c r="R14" s="155"/>
      <c r="S14" s="156"/>
      <c r="T14" s="166"/>
      <c r="U14" s="155"/>
      <c r="V14" s="156"/>
    </row>
    <row r="15" spans="1:22" s="149" customFormat="1" ht="26.25" customHeight="1">
      <c r="A15" s="270"/>
      <c r="B15" s="134" t="s">
        <v>60</v>
      </c>
      <c r="C15" s="134"/>
      <c r="D15" s="157"/>
      <c r="E15" s="134"/>
      <c r="F15" s="134"/>
      <c r="G15" s="152"/>
      <c r="H15" s="165">
        <v>0</v>
      </c>
      <c r="I15" s="134">
        <v>0</v>
      </c>
      <c r="J15" s="134">
        <v>0</v>
      </c>
      <c r="K15" s="134">
        <v>0</v>
      </c>
      <c r="L15" s="134">
        <v>0</v>
      </c>
      <c r="M15" s="152">
        <v>0</v>
      </c>
      <c r="N15" s="165">
        <v>0</v>
      </c>
      <c r="O15" s="134">
        <v>0</v>
      </c>
      <c r="P15" s="134">
        <v>0</v>
      </c>
      <c r="Q15" s="134">
        <v>0</v>
      </c>
      <c r="R15" s="134">
        <v>0</v>
      </c>
      <c r="S15" s="152">
        <v>0</v>
      </c>
      <c r="T15" s="165">
        <v>0</v>
      </c>
      <c r="U15" s="134">
        <v>0</v>
      </c>
      <c r="V15" s="152">
        <v>0</v>
      </c>
    </row>
    <row r="16" spans="1:22" ht="26.25" customHeight="1">
      <c r="A16" s="270"/>
      <c r="B16" s="276" t="s">
        <v>56</v>
      </c>
      <c r="C16" s="153"/>
      <c r="D16" s="154" t="s">
        <v>176</v>
      </c>
      <c r="E16" s="155" t="s">
        <v>61</v>
      </c>
      <c r="F16" s="155" t="s">
        <v>59</v>
      </c>
      <c r="G16" s="156" t="s">
        <v>59</v>
      </c>
      <c r="H16" s="166">
        <v>3</v>
      </c>
      <c r="I16" s="155">
        <v>0</v>
      </c>
      <c r="J16" s="155">
        <v>3</v>
      </c>
      <c r="K16" s="155" t="s">
        <v>55</v>
      </c>
      <c r="L16" s="155" t="s">
        <v>55</v>
      </c>
      <c r="M16" s="156" t="s">
        <v>55</v>
      </c>
      <c r="N16" s="166" t="s">
        <v>55</v>
      </c>
      <c r="O16" s="155" t="s">
        <v>55</v>
      </c>
      <c r="P16" s="155" t="s">
        <v>55</v>
      </c>
      <c r="Q16" s="155" t="s">
        <v>55</v>
      </c>
      <c r="R16" s="155" t="s">
        <v>55</v>
      </c>
      <c r="S16" s="156" t="s">
        <v>55</v>
      </c>
      <c r="T16" s="166">
        <v>3</v>
      </c>
      <c r="U16" s="155">
        <v>0</v>
      </c>
      <c r="V16" s="156">
        <v>3</v>
      </c>
    </row>
    <row r="17" spans="1:22" ht="26.25" customHeight="1">
      <c r="A17" s="270"/>
      <c r="B17" s="276"/>
      <c r="C17" s="153"/>
      <c r="D17" s="154" t="s">
        <v>177</v>
      </c>
      <c r="E17" s="155" t="s">
        <v>61</v>
      </c>
      <c r="F17" s="155" t="s">
        <v>59</v>
      </c>
      <c r="G17" s="156" t="s">
        <v>59</v>
      </c>
      <c r="H17" s="166">
        <v>3</v>
      </c>
      <c r="I17" s="155">
        <v>0</v>
      </c>
      <c r="J17" s="155">
        <v>3</v>
      </c>
      <c r="K17" s="155" t="s">
        <v>55</v>
      </c>
      <c r="L17" s="155" t="s">
        <v>55</v>
      </c>
      <c r="M17" s="156" t="s">
        <v>55</v>
      </c>
      <c r="N17" s="166" t="s">
        <v>55</v>
      </c>
      <c r="O17" s="155" t="s">
        <v>55</v>
      </c>
      <c r="P17" s="155" t="s">
        <v>55</v>
      </c>
      <c r="Q17" s="155" t="s">
        <v>55</v>
      </c>
      <c r="R17" s="155" t="s">
        <v>55</v>
      </c>
      <c r="S17" s="156" t="s">
        <v>55</v>
      </c>
      <c r="T17" s="166">
        <v>3</v>
      </c>
      <c r="U17" s="155">
        <v>0</v>
      </c>
      <c r="V17" s="156">
        <v>3</v>
      </c>
    </row>
    <row r="18" spans="1:22" ht="26.25" customHeight="1">
      <c r="A18" s="270"/>
      <c r="B18" s="276"/>
      <c r="C18" s="153"/>
      <c r="D18" s="154" t="s">
        <v>178</v>
      </c>
      <c r="E18" s="155" t="s">
        <v>61</v>
      </c>
      <c r="F18" s="155" t="s">
        <v>59</v>
      </c>
      <c r="G18" s="156" t="s">
        <v>59</v>
      </c>
      <c r="H18" s="166">
        <v>3</v>
      </c>
      <c r="I18" s="155">
        <v>0</v>
      </c>
      <c r="J18" s="155">
        <v>3</v>
      </c>
      <c r="K18" s="155" t="s">
        <v>55</v>
      </c>
      <c r="L18" s="155" t="s">
        <v>55</v>
      </c>
      <c r="M18" s="156" t="s">
        <v>55</v>
      </c>
      <c r="N18" s="166" t="s">
        <v>55</v>
      </c>
      <c r="O18" s="155" t="s">
        <v>55</v>
      </c>
      <c r="P18" s="155" t="s">
        <v>55</v>
      </c>
      <c r="Q18" s="155" t="s">
        <v>55</v>
      </c>
      <c r="R18" s="155" t="s">
        <v>55</v>
      </c>
      <c r="S18" s="156" t="s">
        <v>55</v>
      </c>
      <c r="T18" s="166">
        <v>3</v>
      </c>
      <c r="U18" s="155">
        <v>0</v>
      </c>
      <c r="V18" s="156">
        <v>3</v>
      </c>
    </row>
    <row r="19" spans="1:22" ht="26.25" customHeight="1">
      <c r="A19" s="270"/>
      <c r="B19" s="276"/>
      <c r="C19" s="153"/>
      <c r="D19" s="154" t="s">
        <v>179</v>
      </c>
      <c r="E19" s="155" t="s">
        <v>62</v>
      </c>
      <c r="F19" s="155" t="s">
        <v>59</v>
      </c>
      <c r="G19" s="156" t="s">
        <v>59</v>
      </c>
      <c r="H19" s="166">
        <v>3</v>
      </c>
      <c r="I19" s="155">
        <v>0</v>
      </c>
      <c r="J19" s="155">
        <v>3</v>
      </c>
      <c r="K19" s="155" t="s">
        <v>55</v>
      </c>
      <c r="L19" s="155" t="s">
        <v>55</v>
      </c>
      <c r="M19" s="156" t="s">
        <v>55</v>
      </c>
      <c r="N19" s="166" t="s">
        <v>55</v>
      </c>
      <c r="O19" s="155" t="s">
        <v>55</v>
      </c>
      <c r="P19" s="155" t="s">
        <v>55</v>
      </c>
      <c r="Q19" s="155" t="s">
        <v>55</v>
      </c>
      <c r="R19" s="155" t="s">
        <v>55</v>
      </c>
      <c r="S19" s="156" t="s">
        <v>55</v>
      </c>
      <c r="T19" s="166">
        <v>3</v>
      </c>
      <c r="U19" s="155">
        <v>0</v>
      </c>
      <c r="V19" s="156">
        <v>3</v>
      </c>
    </row>
    <row r="20" spans="1:22" ht="26.25" customHeight="1">
      <c r="A20" s="270"/>
      <c r="B20" s="276"/>
      <c r="C20" s="153"/>
      <c r="D20" s="154" t="s">
        <v>180</v>
      </c>
      <c r="E20" s="155" t="s">
        <v>61</v>
      </c>
      <c r="F20" s="155" t="s">
        <v>59</v>
      </c>
      <c r="G20" s="156" t="s">
        <v>59</v>
      </c>
      <c r="H20" s="166" t="s">
        <v>55</v>
      </c>
      <c r="I20" s="155" t="s">
        <v>55</v>
      </c>
      <c r="J20" s="155" t="s">
        <v>55</v>
      </c>
      <c r="K20" s="155"/>
      <c r="L20" s="155"/>
      <c r="M20" s="156"/>
      <c r="N20" s="166">
        <v>2</v>
      </c>
      <c r="O20" s="155">
        <v>2</v>
      </c>
      <c r="P20" s="155">
        <v>0</v>
      </c>
      <c r="Q20" s="155" t="s">
        <v>55</v>
      </c>
      <c r="R20" s="155" t="s">
        <v>55</v>
      </c>
      <c r="S20" s="156" t="s">
        <v>55</v>
      </c>
      <c r="T20" s="166">
        <v>2</v>
      </c>
      <c r="U20" s="155">
        <v>2</v>
      </c>
      <c r="V20" s="156">
        <v>0</v>
      </c>
    </row>
    <row r="21" spans="1:22" ht="26.25" customHeight="1">
      <c r="A21" s="270"/>
      <c r="B21" s="276"/>
      <c r="C21" s="153"/>
      <c r="D21" s="154" t="s">
        <v>181</v>
      </c>
      <c r="E21" s="155" t="s">
        <v>61</v>
      </c>
      <c r="F21" s="155" t="s">
        <v>59</v>
      </c>
      <c r="G21" s="156" t="s">
        <v>59</v>
      </c>
      <c r="H21" s="166" t="s">
        <v>55</v>
      </c>
      <c r="I21" s="155" t="s">
        <v>55</v>
      </c>
      <c r="J21" s="155" t="s">
        <v>55</v>
      </c>
      <c r="K21" s="155">
        <v>3</v>
      </c>
      <c r="L21" s="155">
        <v>0</v>
      </c>
      <c r="M21" s="156">
        <v>3</v>
      </c>
      <c r="N21" s="166" t="s">
        <v>55</v>
      </c>
      <c r="O21" s="155" t="s">
        <v>55</v>
      </c>
      <c r="P21" s="155" t="s">
        <v>55</v>
      </c>
      <c r="Q21" s="155" t="s">
        <v>55</v>
      </c>
      <c r="R21" s="155" t="s">
        <v>55</v>
      </c>
      <c r="S21" s="156" t="s">
        <v>55</v>
      </c>
      <c r="T21" s="166">
        <v>3</v>
      </c>
      <c r="U21" s="155">
        <v>0</v>
      </c>
      <c r="V21" s="156">
        <v>3</v>
      </c>
    </row>
    <row r="22" spans="1:22" ht="26.25" customHeight="1">
      <c r="A22" s="270"/>
      <c r="B22" s="276"/>
      <c r="C22" s="153"/>
      <c r="D22" s="154" t="s">
        <v>182</v>
      </c>
      <c r="E22" s="155" t="s">
        <v>61</v>
      </c>
      <c r="F22" s="155" t="s">
        <v>59</v>
      </c>
      <c r="G22" s="156" t="s">
        <v>59</v>
      </c>
      <c r="H22" s="166" t="s">
        <v>55</v>
      </c>
      <c r="I22" s="155" t="s">
        <v>55</v>
      </c>
      <c r="J22" s="155" t="s">
        <v>55</v>
      </c>
      <c r="K22" s="155">
        <v>3</v>
      </c>
      <c r="L22" s="155">
        <v>0</v>
      </c>
      <c r="M22" s="156">
        <v>3</v>
      </c>
      <c r="N22" s="166" t="s">
        <v>55</v>
      </c>
      <c r="O22" s="155" t="s">
        <v>55</v>
      </c>
      <c r="P22" s="155" t="s">
        <v>55</v>
      </c>
      <c r="Q22" s="155" t="s">
        <v>55</v>
      </c>
      <c r="R22" s="155" t="s">
        <v>55</v>
      </c>
      <c r="S22" s="156" t="s">
        <v>55</v>
      </c>
      <c r="T22" s="166">
        <v>3</v>
      </c>
      <c r="U22" s="155">
        <v>0</v>
      </c>
      <c r="V22" s="156">
        <v>3</v>
      </c>
    </row>
    <row r="23" spans="1:22" ht="26.25" customHeight="1">
      <c r="A23" s="270"/>
      <c r="B23" s="276"/>
      <c r="C23" s="153"/>
      <c r="D23" s="154" t="s">
        <v>183</v>
      </c>
      <c r="E23" s="155" t="s">
        <v>61</v>
      </c>
      <c r="F23" s="155" t="s">
        <v>59</v>
      </c>
      <c r="G23" s="156" t="s">
        <v>59</v>
      </c>
      <c r="H23" s="166" t="s">
        <v>55</v>
      </c>
      <c r="I23" s="155" t="s">
        <v>55</v>
      </c>
      <c r="J23" s="155" t="s">
        <v>55</v>
      </c>
      <c r="K23" s="155">
        <v>3</v>
      </c>
      <c r="L23" s="155">
        <v>0</v>
      </c>
      <c r="M23" s="156">
        <v>3</v>
      </c>
      <c r="N23" s="166" t="s">
        <v>55</v>
      </c>
      <c r="O23" s="155" t="s">
        <v>55</v>
      </c>
      <c r="P23" s="155" t="s">
        <v>55</v>
      </c>
      <c r="Q23" s="155" t="s">
        <v>55</v>
      </c>
      <c r="R23" s="155" t="s">
        <v>55</v>
      </c>
      <c r="S23" s="156" t="s">
        <v>55</v>
      </c>
      <c r="T23" s="166">
        <v>3</v>
      </c>
      <c r="U23" s="155">
        <v>0</v>
      </c>
      <c r="V23" s="156">
        <v>3</v>
      </c>
    </row>
    <row r="24" spans="1:22" ht="26.25" customHeight="1">
      <c r="A24" s="270"/>
      <c r="B24" s="276"/>
      <c r="C24" s="153"/>
      <c r="D24" s="154" t="s">
        <v>184</v>
      </c>
      <c r="E24" s="155" t="s">
        <v>61</v>
      </c>
      <c r="F24" s="155" t="s">
        <v>59</v>
      </c>
      <c r="G24" s="156" t="s">
        <v>59</v>
      </c>
      <c r="H24" s="166" t="s">
        <v>55</v>
      </c>
      <c r="I24" s="155" t="s">
        <v>55</v>
      </c>
      <c r="J24" s="155" t="s">
        <v>55</v>
      </c>
      <c r="K24" s="155">
        <v>3</v>
      </c>
      <c r="L24" s="155">
        <v>0</v>
      </c>
      <c r="M24" s="156">
        <v>3</v>
      </c>
      <c r="N24" s="166" t="s">
        <v>55</v>
      </c>
      <c r="O24" s="155" t="s">
        <v>55</v>
      </c>
      <c r="P24" s="155" t="s">
        <v>55</v>
      </c>
      <c r="Q24" s="155" t="s">
        <v>55</v>
      </c>
      <c r="R24" s="155" t="s">
        <v>55</v>
      </c>
      <c r="S24" s="156" t="s">
        <v>55</v>
      </c>
      <c r="T24" s="166">
        <v>3</v>
      </c>
      <c r="U24" s="155">
        <v>0</v>
      </c>
      <c r="V24" s="156">
        <v>3</v>
      </c>
    </row>
    <row r="25" spans="1:22" ht="26.25" customHeight="1">
      <c r="A25" s="270"/>
      <c r="B25" s="276"/>
      <c r="C25" s="153"/>
      <c r="D25" s="154" t="s">
        <v>185</v>
      </c>
      <c r="E25" s="155" t="s">
        <v>61</v>
      </c>
      <c r="F25" s="155" t="s">
        <v>59</v>
      </c>
      <c r="G25" s="156" t="s">
        <v>59</v>
      </c>
      <c r="H25" s="166" t="s">
        <v>55</v>
      </c>
      <c r="I25" s="155" t="s">
        <v>55</v>
      </c>
      <c r="J25" s="155" t="s">
        <v>55</v>
      </c>
      <c r="K25" s="155">
        <v>3</v>
      </c>
      <c r="L25" s="155">
        <v>0</v>
      </c>
      <c r="M25" s="156">
        <v>3</v>
      </c>
      <c r="N25" s="166" t="s">
        <v>55</v>
      </c>
      <c r="O25" s="155" t="s">
        <v>55</v>
      </c>
      <c r="P25" s="155" t="s">
        <v>55</v>
      </c>
      <c r="Q25" s="155" t="s">
        <v>55</v>
      </c>
      <c r="R25" s="155" t="s">
        <v>55</v>
      </c>
      <c r="S25" s="156" t="s">
        <v>55</v>
      </c>
      <c r="T25" s="166">
        <v>3</v>
      </c>
      <c r="U25" s="155">
        <v>0</v>
      </c>
      <c r="V25" s="156">
        <v>3</v>
      </c>
    </row>
    <row r="26" spans="1:22" ht="26.25" customHeight="1">
      <c r="A26" s="270"/>
      <c r="B26" s="276"/>
      <c r="C26" s="153"/>
      <c r="D26" s="154" t="s">
        <v>186</v>
      </c>
      <c r="E26" s="155" t="s">
        <v>61</v>
      </c>
      <c r="F26" s="155" t="s">
        <v>59</v>
      </c>
      <c r="G26" s="156" t="s">
        <v>59</v>
      </c>
      <c r="H26" s="166" t="s">
        <v>55</v>
      </c>
      <c r="I26" s="155" t="s">
        <v>55</v>
      </c>
      <c r="J26" s="155" t="s">
        <v>55</v>
      </c>
      <c r="K26" s="155" t="s">
        <v>55</v>
      </c>
      <c r="L26" s="155" t="s">
        <v>55</v>
      </c>
      <c r="M26" s="156" t="s">
        <v>55</v>
      </c>
      <c r="N26" s="166">
        <v>3</v>
      </c>
      <c r="O26" s="155">
        <v>0</v>
      </c>
      <c r="P26" s="155">
        <v>3</v>
      </c>
      <c r="Q26" s="155" t="s">
        <v>55</v>
      </c>
      <c r="R26" s="155" t="s">
        <v>55</v>
      </c>
      <c r="S26" s="156" t="s">
        <v>55</v>
      </c>
      <c r="T26" s="166">
        <v>3</v>
      </c>
      <c r="U26" s="155">
        <v>0</v>
      </c>
      <c r="V26" s="156">
        <v>3</v>
      </c>
    </row>
    <row r="27" spans="1:22" ht="26.25" customHeight="1">
      <c r="A27" s="270"/>
      <c r="B27" s="276"/>
      <c r="C27" s="153" t="s">
        <v>55</v>
      </c>
      <c r="D27" s="154" t="s">
        <v>187</v>
      </c>
      <c r="E27" s="155" t="s">
        <v>61</v>
      </c>
      <c r="F27" s="155" t="s">
        <v>59</v>
      </c>
      <c r="G27" s="156" t="s">
        <v>59</v>
      </c>
      <c r="H27" s="166" t="s">
        <v>55</v>
      </c>
      <c r="I27" s="155" t="s">
        <v>55</v>
      </c>
      <c r="J27" s="155" t="s">
        <v>55</v>
      </c>
      <c r="K27" s="155" t="s">
        <v>55</v>
      </c>
      <c r="L27" s="155" t="s">
        <v>55</v>
      </c>
      <c r="M27" s="156" t="s">
        <v>55</v>
      </c>
      <c r="N27" s="166">
        <v>3</v>
      </c>
      <c r="O27" s="155">
        <v>0</v>
      </c>
      <c r="P27" s="155">
        <v>3</v>
      </c>
      <c r="Q27" s="155" t="s">
        <v>55</v>
      </c>
      <c r="R27" s="155" t="s">
        <v>55</v>
      </c>
      <c r="S27" s="156" t="s">
        <v>55</v>
      </c>
      <c r="T27" s="166">
        <v>3</v>
      </c>
      <c r="U27" s="155">
        <v>0</v>
      </c>
      <c r="V27" s="156">
        <v>3</v>
      </c>
    </row>
    <row r="28" spans="1:22" ht="26.25" customHeight="1">
      <c r="A28" s="270"/>
      <c r="B28" s="276"/>
      <c r="C28" s="153" t="s">
        <v>55</v>
      </c>
      <c r="D28" s="154" t="s">
        <v>188</v>
      </c>
      <c r="E28" s="155" t="s">
        <v>62</v>
      </c>
      <c r="F28" s="155" t="s">
        <v>59</v>
      </c>
      <c r="G28" s="156" t="s">
        <v>59</v>
      </c>
      <c r="H28" s="166" t="s">
        <v>55</v>
      </c>
      <c r="I28" s="155" t="s">
        <v>55</v>
      </c>
      <c r="J28" s="155" t="s">
        <v>55</v>
      </c>
      <c r="K28" s="155" t="s">
        <v>55</v>
      </c>
      <c r="L28" s="155" t="s">
        <v>55</v>
      </c>
      <c r="M28" s="156" t="s">
        <v>55</v>
      </c>
      <c r="N28" s="166">
        <v>3</v>
      </c>
      <c r="O28" s="155">
        <v>0</v>
      </c>
      <c r="P28" s="155">
        <v>3</v>
      </c>
      <c r="Q28" s="155" t="s">
        <v>55</v>
      </c>
      <c r="R28" s="155" t="s">
        <v>55</v>
      </c>
      <c r="S28" s="156" t="s">
        <v>55</v>
      </c>
      <c r="T28" s="166">
        <v>3</v>
      </c>
      <c r="U28" s="155">
        <v>0</v>
      </c>
      <c r="V28" s="156">
        <v>3</v>
      </c>
    </row>
    <row r="29" spans="1:22" ht="26.25" customHeight="1">
      <c r="A29" s="270"/>
      <c r="B29" s="276"/>
      <c r="C29" s="153" t="s">
        <v>55</v>
      </c>
      <c r="D29" s="154" t="s">
        <v>189</v>
      </c>
      <c r="E29" s="155" t="s">
        <v>62</v>
      </c>
      <c r="F29" s="155" t="s">
        <v>59</v>
      </c>
      <c r="G29" s="156" t="s">
        <v>59</v>
      </c>
      <c r="H29" s="166" t="s">
        <v>55</v>
      </c>
      <c r="I29" s="155" t="s">
        <v>55</v>
      </c>
      <c r="J29" s="155" t="s">
        <v>55</v>
      </c>
      <c r="K29" s="155" t="s">
        <v>55</v>
      </c>
      <c r="L29" s="155" t="s">
        <v>55</v>
      </c>
      <c r="M29" s="156" t="s">
        <v>55</v>
      </c>
      <c r="N29" s="166">
        <v>2</v>
      </c>
      <c r="O29" s="155">
        <v>0</v>
      </c>
      <c r="P29" s="155">
        <v>2</v>
      </c>
      <c r="Q29" s="155" t="s">
        <v>55</v>
      </c>
      <c r="R29" s="155" t="s">
        <v>55</v>
      </c>
      <c r="S29" s="156" t="s">
        <v>55</v>
      </c>
      <c r="T29" s="166">
        <v>2</v>
      </c>
      <c r="U29" s="155">
        <v>0</v>
      </c>
      <c r="V29" s="156">
        <v>3</v>
      </c>
    </row>
    <row r="30" spans="1:22" ht="26.25" customHeight="1">
      <c r="A30" s="270"/>
      <c r="B30" s="276"/>
      <c r="C30" s="153" t="s">
        <v>55</v>
      </c>
      <c r="D30" s="154" t="s">
        <v>190</v>
      </c>
      <c r="E30" s="155" t="s">
        <v>61</v>
      </c>
      <c r="F30" s="155" t="s">
        <v>59</v>
      </c>
      <c r="G30" s="156" t="s">
        <v>59</v>
      </c>
      <c r="H30" s="166" t="s">
        <v>55</v>
      </c>
      <c r="I30" s="155" t="s">
        <v>55</v>
      </c>
      <c r="J30" s="155" t="s">
        <v>55</v>
      </c>
      <c r="K30" s="155" t="s">
        <v>55</v>
      </c>
      <c r="L30" s="155" t="s">
        <v>55</v>
      </c>
      <c r="M30" s="156" t="s">
        <v>55</v>
      </c>
      <c r="N30" s="166" t="s">
        <v>55</v>
      </c>
      <c r="O30" s="155" t="s">
        <v>55</v>
      </c>
      <c r="P30" s="155" t="s">
        <v>55</v>
      </c>
      <c r="Q30" s="155">
        <v>3</v>
      </c>
      <c r="R30" s="155">
        <v>0</v>
      </c>
      <c r="S30" s="156">
        <v>3</v>
      </c>
      <c r="T30" s="166">
        <v>3</v>
      </c>
      <c r="U30" s="155">
        <v>0</v>
      </c>
      <c r="V30" s="156">
        <v>3</v>
      </c>
    </row>
    <row r="31" spans="1:22" ht="26.25" customHeight="1">
      <c r="A31" s="270"/>
      <c r="B31" s="276"/>
      <c r="C31" s="153" t="s">
        <v>55</v>
      </c>
      <c r="D31" s="154" t="s">
        <v>155</v>
      </c>
      <c r="E31" s="155" t="s">
        <v>61</v>
      </c>
      <c r="F31" s="155" t="s">
        <v>59</v>
      </c>
      <c r="G31" s="156" t="s">
        <v>59</v>
      </c>
      <c r="H31" s="166" t="s">
        <v>55</v>
      </c>
      <c r="I31" s="155" t="s">
        <v>55</v>
      </c>
      <c r="J31" s="155" t="s">
        <v>55</v>
      </c>
      <c r="K31" s="155" t="s">
        <v>55</v>
      </c>
      <c r="L31" s="155" t="s">
        <v>55</v>
      </c>
      <c r="M31" s="156" t="s">
        <v>55</v>
      </c>
      <c r="N31" s="166" t="s">
        <v>55</v>
      </c>
      <c r="O31" s="155" t="s">
        <v>55</v>
      </c>
      <c r="P31" s="155" t="s">
        <v>55</v>
      </c>
      <c r="Q31" s="155">
        <v>3</v>
      </c>
      <c r="R31" s="155">
        <v>0</v>
      </c>
      <c r="S31" s="156">
        <v>3</v>
      </c>
      <c r="T31" s="166">
        <v>3</v>
      </c>
      <c r="U31" s="155">
        <v>0</v>
      </c>
      <c r="V31" s="156">
        <v>3</v>
      </c>
    </row>
    <row r="32" spans="1:22" ht="26.25" customHeight="1">
      <c r="A32" s="270"/>
      <c r="B32" s="276"/>
      <c r="C32" s="153" t="s">
        <v>55</v>
      </c>
      <c r="D32" s="154" t="s">
        <v>191</v>
      </c>
      <c r="E32" s="155" t="s">
        <v>62</v>
      </c>
      <c r="F32" s="155" t="s">
        <v>59</v>
      </c>
      <c r="G32" s="156" t="s">
        <v>59</v>
      </c>
      <c r="H32" s="166" t="s">
        <v>55</v>
      </c>
      <c r="I32" s="155" t="s">
        <v>55</v>
      </c>
      <c r="J32" s="155" t="s">
        <v>55</v>
      </c>
      <c r="K32" s="155" t="s">
        <v>55</v>
      </c>
      <c r="L32" s="155" t="s">
        <v>55</v>
      </c>
      <c r="M32" s="156" t="s">
        <v>55</v>
      </c>
      <c r="N32" s="166" t="s">
        <v>55</v>
      </c>
      <c r="O32" s="155" t="s">
        <v>55</v>
      </c>
      <c r="P32" s="155" t="s">
        <v>55</v>
      </c>
      <c r="Q32" s="155">
        <v>2</v>
      </c>
      <c r="R32" s="155">
        <v>0</v>
      </c>
      <c r="S32" s="156">
        <v>2</v>
      </c>
      <c r="T32" s="166">
        <v>2</v>
      </c>
      <c r="U32" s="155">
        <v>0</v>
      </c>
      <c r="V32" s="156">
        <v>2</v>
      </c>
    </row>
    <row r="33" spans="1:22" ht="26.25" customHeight="1">
      <c r="A33" s="270"/>
      <c r="B33" s="276"/>
      <c r="C33" s="153"/>
      <c r="D33" s="154" t="s">
        <v>192</v>
      </c>
      <c r="E33" s="155" t="s">
        <v>62</v>
      </c>
      <c r="F33" s="155" t="s">
        <v>59</v>
      </c>
      <c r="G33" s="156" t="s">
        <v>59</v>
      </c>
      <c r="H33" s="166"/>
      <c r="I33" s="155"/>
      <c r="J33" s="155"/>
      <c r="K33" s="155"/>
      <c r="L33" s="155"/>
      <c r="M33" s="156"/>
      <c r="N33" s="166"/>
      <c r="O33" s="155"/>
      <c r="P33" s="155"/>
      <c r="Q33" s="155">
        <v>2</v>
      </c>
      <c r="R33" s="155">
        <v>0</v>
      </c>
      <c r="S33" s="156">
        <v>2</v>
      </c>
      <c r="T33" s="166">
        <v>2</v>
      </c>
      <c r="U33" s="155">
        <v>0</v>
      </c>
      <c r="V33" s="156">
        <v>2</v>
      </c>
    </row>
    <row r="34" spans="1:22" ht="26.25" customHeight="1">
      <c r="A34" s="270"/>
      <c r="B34" s="276"/>
      <c r="C34" s="153" t="s">
        <v>55</v>
      </c>
      <c r="D34" s="154" t="s">
        <v>55</v>
      </c>
      <c r="E34" s="155" t="s">
        <v>55</v>
      </c>
      <c r="F34" s="155" t="s">
        <v>55</v>
      </c>
      <c r="G34" s="156" t="s">
        <v>55</v>
      </c>
      <c r="H34" s="166" t="s">
        <v>55</v>
      </c>
      <c r="I34" s="155" t="s">
        <v>55</v>
      </c>
      <c r="J34" s="155" t="s">
        <v>55</v>
      </c>
      <c r="K34" s="155" t="s">
        <v>55</v>
      </c>
      <c r="L34" s="155" t="s">
        <v>55</v>
      </c>
      <c r="M34" s="156" t="s">
        <v>55</v>
      </c>
      <c r="N34" s="166" t="s">
        <v>55</v>
      </c>
      <c r="O34" s="155" t="s">
        <v>55</v>
      </c>
      <c r="P34" s="155" t="s">
        <v>55</v>
      </c>
      <c r="Q34" s="155" t="s">
        <v>55</v>
      </c>
      <c r="R34" s="155" t="s">
        <v>55</v>
      </c>
      <c r="S34" s="156" t="s">
        <v>55</v>
      </c>
      <c r="T34" s="166">
        <v>0</v>
      </c>
      <c r="U34" s="155" t="s">
        <v>207</v>
      </c>
      <c r="V34" s="156">
        <v>0</v>
      </c>
    </row>
    <row r="35" spans="1:22" s="149" customFormat="1" ht="26.25" customHeight="1" thickBot="1">
      <c r="A35" s="271"/>
      <c r="B35" s="159" t="s">
        <v>60</v>
      </c>
      <c r="C35" s="159"/>
      <c r="D35" s="164"/>
      <c r="E35" s="159"/>
      <c r="F35" s="159"/>
      <c r="G35" s="160"/>
      <c r="H35" s="167">
        <v>12</v>
      </c>
      <c r="I35" s="159">
        <v>0</v>
      </c>
      <c r="J35" s="159">
        <v>12</v>
      </c>
      <c r="K35" s="159">
        <v>15</v>
      </c>
      <c r="L35" s="159">
        <v>0</v>
      </c>
      <c r="M35" s="160">
        <v>15</v>
      </c>
      <c r="N35" s="167">
        <v>13</v>
      </c>
      <c r="O35" s="159">
        <v>2</v>
      </c>
      <c r="P35" s="159">
        <v>11</v>
      </c>
      <c r="Q35" s="159">
        <v>10</v>
      </c>
      <c r="R35" s="159">
        <v>0</v>
      </c>
      <c r="S35" s="160">
        <v>10</v>
      </c>
      <c r="T35" s="167">
        <v>50</v>
      </c>
      <c r="U35" s="159">
        <v>2</v>
      </c>
      <c r="V35" s="160">
        <v>49</v>
      </c>
    </row>
    <row r="36" spans="1:22" ht="26.25" customHeight="1">
      <c r="A36" s="269" t="s">
        <v>175</v>
      </c>
      <c r="B36" s="277" t="s">
        <v>17</v>
      </c>
      <c r="C36" s="170"/>
      <c r="D36" s="171" t="s">
        <v>193</v>
      </c>
      <c r="E36" s="172" t="s">
        <v>62</v>
      </c>
      <c r="F36" s="172" t="s">
        <v>58</v>
      </c>
      <c r="G36" s="173" t="s">
        <v>58</v>
      </c>
      <c r="H36" s="174"/>
      <c r="I36" s="172"/>
      <c r="J36" s="172"/>
      <c r="K36" s="172"/>
      <c r="L36" s="172"/>
      <c r="M36" s="173"/>
      <c r="N36" s="174"/>
      <c r="O36" s="172"/>
      <c r="P36" s="172"/>
      <c r="Q36" s="172">
        <v>3</v>
      </c>
      <c r="R36" s="172">
        <v>0</v>
      </c>
      <c r="S36" s="173">
        <v>0</v>
      </c>
      <c r="T36" s="169">
        <v>3</v>
      </c>
      <c r="U36" s="163">
        <v>0</v>
      </c>
      <c r="V36" s="168">
        <v>0</v>
      </c>
    </row>
    <row r="37" spans="1:22" ht="26.25" customHeight="1">
      <c r="A37" s="270"/>
      <c r="B37" s="276"/>
      <c r="C37" s="153"/>
      <c r="D37" s="52" t="s">
        <v>476</v>
      </c>
      <c r="E37" s="155" t="s">
        <v>63</v>
      </c>
      <c r="F37" s="155" t="s">
        <v>58</v>
      </c>
      <c r="G37" s="156" t="s">
        <v>58</v>
      </c>
      <c r="H37" s="166"/>
      <c r="I37" s="155"/>
      <c r="J37" s="155"/>
      <c r="K37" s="155"/>
      <c r="L37" s="155"/>
      <c r="M37" s="156"/>
      <c r="N37" s="166"/>
      <c r="O37" s="155"/>
      <c r="P37" s="155"/>
      <c r="Q37" s="155">
        <v>3</v>
      </c>
      <c r="R37" s="155">
        <v>0</v>
      </c>
      <c r="S37" s="156">
        <v>3</v>
      </c>
      <c r="T37" s="162">
        <v>3</v>
      </c>
      <c r="U37" s="155">
        <v>0</v>
      </c>
      <c r="V37" s="156">
        <v>3</v>
      </c>
    </row>
    <row r="38" spans="1:22" ht="26.25" customHeight="1">
      <c r="A38" s="270"/>
      <c r="B38" s="276" t="s">
        <v>56</v>
      </c>
      <c r="C38" s="153"/>
      <c r="D38" s="154" t="s">
        <v>194</v>
      </c>
      <c r="E38" s="155" t="s">
        <v>64</v>
      </c>
      <c r="F38" s="155" t="s">
        <v>58</v>
      </c>
      <c r="G38" s="156" t="s">
        <v>58</v>
      </c>
      <c r="H38" s="166"/>
      <c r="I38" s="155"/>
      <c r="J38" s="155"/>
      <c r="K38" s="155"/>
      <c r="L38" s="155"/>
      <c r="M38" s="156"/>
      <c r="N38" s="166"/>
      <c r="O38" s="155"/>
      <c r="P38" s="155"/>
      <c r="Q38" s="155">
        <v>1</v>
      </c>
      <c r="R38" s="155">
        <v>1</v>
      </c>
      <c r="S38" s="156">
        <v>0</v>
      </c>
      <c r="T38" s="162">
        <v>1</v>
      </c>
      <c r="U38" s="155">
        <v>1</v>
      </c>
      <c r="V38" s="156">
        <v>0</v>
      </c>
    </row>
    <row r="39" spans="1:22" ht="26.25" customHeight="1">
      <c r="A39" s="270"/>
      <c r="B39" s="276"/>
      <c r="C39" s="153" t="s">
        <v>55</v>
      </c>
      <c r="D39" s="154" t="s">
        <v>195</v>
      </c>
      <c r="E39" s="155" t="s">
        <v>61</v>
      </c>
      <c r="F39" s="155" t="s">
        <v>58</v>
      </c>
      <c r="G39" s="156" t="s">
        <v>58</v>
      </c>
      <c r="H39" s="166">
        <v>2</v>
      </c>
      <c r="I39" s="155">
        <v>2</v>
      </c>
      <c r="J39" s="155">
        <v>0</v>
      </c>
      <c r="K39" s="155" t="s">
        <v>55</v>
      </c>
      <c r="L39" s="155" t="s">
        <v>55</v>
      </c>
      <c r="M39" s="156" t="s">
        <v>55</v>
      </c>
      <c r="N39" s="166" t="s">
        <v>55</v>
      </c>
      <c r="O39" s="155" t="s">
        <v>55</v>
      </c>
      <c r="P39" s="155" t="s">
        <v>55</v>
      </c>
      <c r="Q39" s="155" t="s">
        <v>55</v>
      </c>
      <c r="R39" s="155" t="s">
        <v>55</v>
      </c>
      <c r="S39" s="156" t="s">
        <v>55</v>
      </c>
      <c r="T39" s="162">
        <v>2</v>
      </c>
      <c r="U39" s="155">
        <v>2</v>
      </c>
      <c r="V39" s="156">
        <v>0</v>
      </c>
    </row>
    <row r="40" spans="1:22" ht="26.25" customHeight="1">
      <c r="A40" s="270"/>
      <c r="B40" s="276"/>
      <c r="C40" s="153" t="s">
        <v>55</v>
      </c>
      <c r="D40" s="154" t="s">
        <v>196</v>
      </c>
      <c r="E40" s="155" t="s">
        <v>61</v>
      </c>
      <c r="F40" s="155" t="s">
        <v>58</v>
      </c>
      <c r="G40" s="156" t="s">
        <v>58</v>
      </c>
      <c r="H40" s="166"/>
      <c r="I40" s="155"/>
      <c r="J40" s="155"/>
      <c r="K40" s="155" t="s">
        <v>55</v>
      </c>
      <c r="L40" s="155" t="s">
        <v>55</v>
      </c>
      <c r="M40" s="156" t="s">
        <v>55</v>
      </c>
      <c r="N40" s="166">
        <v>2</v>
      </c>
      <c r="O40" s="155">
        <v>2</v>
      </c>
      <c r="P40" s="155">
        <v>0</v>
      </c>
      <c r="Q40" s="155" t="s">
        <v>55</v>
      </c>
      <c r="R40" s="155" t="s">
        <v>55</v>
      </c>
      <c r="S40" s="156" t="s">
        <v>55</v>
      </c>
      <c r="T40" s="162">
        <v>2</v>
      </c>
      <c r="U40" s="155">
        <v>2</v>
      </c>
      <c r="V40" s="156">
        <v>0</v>
      </c>
    </row>
    <row r="41" spans="1:22" ht="26.25" customHeight="1">
      <c r="A41" s="270"/>
      <c r="B41" s="276"/>
      <c r="C41" s="153" t="s">
        <v>55</v>
      </c>
      <c r="D41" s="154" t="s">
        <v>197</v>
      </c>
      <c r="E41" s="155" t="s">
        <v>61</v>
      </c>
      <c r="F41" s="155" t="s">
        <v>58</v>
      </c>
      <c r="G41" s="156" t="s">
        <v>58</v>
      </c>
      <c r="H41" s="166" t="s">
        <v>55</v>
      </c>
      <c r="I41" s="155" t="s">
        <v>55</v>
      </c>
      <c r="J41" s="155" t="s">
        <v>55</v>
      </c>
      <c r="K41" s="155"/>
      <c r="L41" s="155"/>
      <c r="M41" s="156"/>
      <c r="N41" s="166">
        <v>2</v>
      </c>
      <c r="O41" s="155">
        <v>2</v>
      </c>
      <c r="P41" s="155">
        <v>0</v>
      </c>
      <c r="Q41" s="155" t="s">
        <v>55</v>
      </c>
      <c r="R41" s="155" t="s">
        <v>55</v>
      </c>
      <c r="S41" s="156" t="s">
        <v>55</v>
      </c>
      <c r="T41" s="162">
        <v>2</v>
      </c>
      <c r="U41" s="155">
        <v>2</v>
      </c>
      <c r="V41" s="156">
        <v>0</v>
      </c>
    </row>
    <row r="42" spans="1:22" ht="26.25" customHeight="1">
      <c r="A42" s="270"/>
      <c r="B42" s="276"/>
      <c r="C42" s="153" t="s">
        <v>55</v>
      </c>
      <c r="D42" s="154" t="s">
        <v>198</v>
      </c>
      <c r="E42" s="155" t="s">
        <v>61</v>
      </c>
      <c r="F42" s="155" t="s">
        <v>58</v>
      </c>
      <c r="G42" s="156" t="s">
        <v>58</v>
      </c>
      <c r="H42" s="166" t="s">
        <v>55</v>
      </c>
      <c r="I42" s="155" t="s">
        <v>55</v>
      </c>
      <c r="J42" s="155" t="s">
        <v>55</v>
      </c>
      <c r="K42" s="155" t="s">
        <v>55</v>
      </c>
      <c r="L42" s="155" t="s">
        <v>55</v>
      </c>
      <c r="M42" s="156" t="s">
        <v>55</v>
      </c>
      <c r="N42" s="166">
        <v>2</v>
      </c>
      <c r="O42" s="155">
        <v>2</v>
      </c>
      <c r="P42" s="155">
        <v>0</v>
      </c>
      <c r="Q42" s="155" t="s">
        <v>55</v>
      </c>
      <c r="R42" s="155" t="s">
        <v>55</v>
      </c>
      <c r="S42" s="156" t="s">
        <v>55</v>
      </c>
      <c r="T42" s="162">
        <v>2</v>
      </c>
      <c r="U42" s="155">
        <v>2</v>
      </c>
      <c r="V42" s="156">
        <v>0</v>
      </c>
    </row>
    <row r="43" spans="1:22" ht="26.25" customHeight="1">
      <c r="A43" s="270"/>
      <c r="B43" s="276"/>
      <c r="C43" s="153" t="s">
        <v>55</v>
      </c>
      <c r="D43" s="154" t="s">
        <v>199</v>
      </c>
      <c r="E43" s="155" t="s">
        <v>61</v>
      </c>
      <c r="F43" s="155" t="s">
        <v>58</v>
      </c>
      <c r="G43" s="156" t="s">
        <v>58</v>
      </c>
      <c r="H43" s="166" t="s">
        <v>55</v>
      </c>
      <c r="I43" s="155" t="s">
        <v>55</v>
      </c>
      <c r="J43" s="155" t="s">
        <v>55</v>
      </c>
      <c r="K43" s="155" t="s">
        <v>55</v>
      </c>
      <c r="L43" s="155" t="s">
        <v>55</v>
      </c>
      <c r="M43" s="156" t="s">
        <v>55</v>
      </c>
      <c r="N43" s="166" t="s">
        <v>55</v>
      </c>
      <c r="O43" s="155" t="s">
        <v>55</v>
      </c>
      <c r="P43" s="155" t="s">
        <v>55</v>
      </c>
      <c r="Q43" s="155">
        <v>2</v>
      </c>
      <c r="R43" s="155">
        <v>2</v>
      </c>
      <c r="S43" s="156">
        <v>0</v>
      </c>
      <c r="T43" s="162">
        <v>2</v>
      </c>
      <c r="U43" s="155">
        <v>2</v>
      </c>
      <c r="V43" s="156">
        <v>0</v>
      </c>
    </row>
    <row r="44" spans="1:22" ht="26.25" customHeight="1">
      <c r="A44" s="270"/>
      <c r="B44" s="276"/>
      <c r="C44" s="153" t="s">
        <v>55</v>
      </c>
      <c r="D44" s="154" t="s">
        <v>55</v>
      </c>
      <c r="E44" s="155" t="s">
        <v>55</v>
      </c>
      <c r="F44" s="155" t="s">
        <v>55</v>
      </c>
      <c r="G44" s="156" t="s">
        <v>55</v>
      </c>
      <c r="H44" s="166" t="s">
        <v>55</v>
      </c>
      <c r="I44" s="155" t="s">
        <v>55</v>
      </c>
      <c r="J44" s="155" t="s">
        <v>55</v>
      </c>
      <c r="K44" s="155" t="s">
        <v>55</v>
      </c>
      <c r="L44" s="155" t="s">
        <v>55</v>
      </c>
      <c r="M44" s="156" t="s">
        <v>55</v>
      </c>
      <c r="N44" s="166" t="s">
        <v>55</v>
      </c>
      <c r="O44" s="155" t="s">
        <v>55</v>
      </c>
      <c r="P44" s="155" t="s">
        <v>55</v>
      </c>
      <c r="Q44" s="155" t="s">
        <v>55</v>
      </c>
      <c r="R44" s="155" t="s">
        <v>55</v>
      </c>
      <c r="S44" s="156" t="s">
        <v>55</v>
      </c>
      <c r="T44" s="162">
        <v>0</v>
      </c>
      <c r="U44" s="155">
        <v>0</v>
      </c>
      <c r="V44" s="156">
        <v>0</v>
      </c>
    </row>
    <row r="45" spans="1:22" ht="26.25" customHeight="1">
      <c r="A45" s="270"/>
      <c r="B45" s="276"/>
      <c r="C45" s="153" t="s">
        <v>55</v>
      </c>
      <c r="D45" s="154" t="s">
        <v>55</v>
      </c>
      <c r="E45" s="155" t="s">
        <v>55</v>
      </c>
      <c r="F45" s="155" t="s">
        <v>55</v>
      </c>
      <c r="G45" s="156" t="s">
        <v>55</v>
      </c>
      <c r="H45" s="166" t="s">
        <v>55</v>
      </c>
      <c r="I45" s="155" t="s">
        <v>55</v>
      </c>
      <c r="J45" s="155" t="s">
        <v>55</v>
      </c>
      <c r="K45" s="155" t="s">
        <v>55</v>
      </c>
      <c r="L45" s="155" t="s">
        <v>55</v>
      </c>
      <c r="M45" s="156" t="s">
        <v>55</v>
      </c>
      <c r="N45" s="166" t="s">
        <v>55</v>
      </c>
      <c r="O45" s="155" t="s">
        <v>55</v>
      </c>
      <c r="P45" s="155" t="s">
        <v>55</v>
      </c>
      <c r="Q45" s="155" t="s">
        <v>55</v>
      </c>
      <c r="R45" s="155" t="s">
        <v>55</v>
      </c>
      <c r="S45" s="156" t="s">
        <v>55</v>
      </c>
      <c r="T45" s="162">
        <v>0</v>
      </c>
      <c r="U45" s="155">
        <v>0</v>
      </c>
      <c r="V45" s="156">
        <v>0</v>
      </c>
    </row>
    <row r="46" spans="1:22" ht="26.25" customHeight="1">
      <c r="A46" s="158" t="s">
        <v>55</v>
      </c>
      <c r="B46" s="134" t="s">
        <v>60</v>
      </c>
      <c r="C46" s="134"/>
      <c r="D46" s="157"/>
      <c r="E46" s="134"/>
      <c r="F46" s="134"/>
      <c r="G46" s="152"/>
      <c r="H46" s="165">
        <v>2</v>
      </c>
      <c r="I46" s="134">
        <v>2</v>
      </c>
      <c r="J46" s="134">
        <v>0</v>
      </c>
      <c r="K46" s="134">
        <v>0</v>
      </c>
      <c r="L46" s="134">
        <v>0</v>
      </c>
      <c r="M46" s="152">
        <v>0</v>
      </c>
      <c r="N46" s="165">
        <v>6</v>
      </c>
      <c r="O46" s="134">
        <v>6</v>
      </c>
      <c r="P46" s="134">
        <v>0</v>
      </c>
      <c r="Q46" s="134">
        <v>9</v>
      </c>
      <c r="R46" s="134">
        <v>3</v>
      </c>
      <c r="S46" s="152">
        <v>3</v>
      </c>
      <c r="T46" s="161">
        <v>17</v>
      </c>
      <c r="U46" s="134">
        <v>11</v>
      </c>
      <c r="V46" s="152">
        <v>3</v>
      </c>
    </row>
    <row r="47" spans="1:22" ht="26.25" customHeight="1" thickBot="1">
      <c r="A47" s="273" t="s">
        <v>65</v>
      </c>
      <c r="B47" s="274"/>
      <c r="C47" s="274"/>
      <c r="D47" s="274"/>
      <c r="E47" s="274"/>
      <c r="F47" s="274"/>
      <c r="G47" s="275"/>
      <c r="H47" s="167">
        <v>21</v>
      </c>
      <c r="I47" s="159">
        <v>9</v>
      </c>
      <c r="J47" s="159">
        <v>12</v>
      </c>
      <c r="K47" s="159">
        <v>21</v>
      </c>
      <c r="L47" s="159">
        <v>6</v>
      </c>
      <c r="M47" s="160">
        <v>15</v>
      </c>
      <c r="N47" s="167">
        <v>19</v>
      </c>
      <c r="O47" s="159">
        <v>8</v>
      </c>
      <c r="P47" s="159">
        <v>11</v>
      </c>
      <c r="Q47" s="159">
        <v>19</v>
      </c>
      <c r="R47" s="159">
        <v>3</v>
      </c>
      <c r="S47" s="160">
        <v>13</v>
      </c>
      <c r="T47" s="175">
        <v>80</v>
      </c>
      <c r="U47" s="159">
        <v>26</v>
      </c>
      <c r="V47" s="160">
        <v>52</v>
      </c>
    </row>
  </sheetData>
  <mergeCells count="25">
    <mergeCell ref="A1:G1"/>
    <mergeCell ref="H1:P1"/>
    <mergeCell ref="Q1:V1"/>
    <mergeCell ref="A2:B4"/>
    <mergeCell ref="H2:M2"/>
    <mergeCell ref="N2:S2"/>
    <mergeCell ref="T2:V3"/>
    <mergeCell ref="H3:J3"/>
    <mergeCell ref="K3:M3"/>
    <mergeCell ref="N3:P3"/>
    <mergeCell ref="Q3:S3"/>
    <mergeCell ref="E2:E4"/>
    <mergeCell ref="F2:F4"/>
    <mergeCell ref="G2:G4"/>
    <mergeCell ref="A13:A35"/>
    <mergeCell ref="A36:A45"/>
    <mergeCell ref="A5:A12"/>
    <mergeCell ref="A47:G47"/>
    <mergeCell ref="C2:C4"/>
    <mergeCell ref="D2:D4"/>
    <mergeCell ref="B38:B45"/>
    <mergeCell ref="B36:B37"/>
    <mergeCell ref="B16:B34"/>
    <mergeCell ref="B13:B14"/>
    <mergeCell ref="B7:B9"/>
  </mergeCells>
  <phoneticPr fontId="6" type="noConversion"/>
  <pageMargins left="0.25" right="0.25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7"/>
  <sheetViews>
    <sheetView workbookViewId="0">
      <selection activeCell="L146" sqref="L146:L147"/>
    </sheetView>
  </sheetViews>
  <sheetFormatPr defaultRowHeight="13.5"/>
  <cols>
    <col min="1" max="11" width="6.5546875" customWidth="1"/>
    <col min="12" max="12" width="22.5546875" customWidth="1"/>
  </cols>
  <sheetData>
    <row r="1" spans="1:12" ht="14.25" thickBot="1">
      <c r="A1" s="59" t="s">
        <v>49</v>
      </c>
      <c r="B1" s="5"/>
      <c r="C1" s="5"/>
      <c r="D1" s="5"/>
      <c r="E1" s="5"/>
      <c r="F1" s="5"/>
      <c r="G1" s="5"/>
      <c r="H1" s="324" t="s">
        <v>317</v>
      </c>
      <c r="I1" s="324"/>
      <c r="J1" s="324"/>
      <c r="K1" s="324"/>
      <c r="L1" s="58" t="s">
        <v>35</v>
      </c>
    </row>
    <row r="2" spans="1:12" ht="21" customHeight="1">
      <c r="A2" s="325" t="s">
        <v>11</v>
      </c>
      <c r="B2" s="328" t="s">
        <v>12</v>
      </c>
      <c r="C2" s="329" t="s">
        <v>13</v>
      </c>
      <c r="D2" s="329" t="s">
        <v>14</v>
      </c>
      <c r="E2" s="329" t="s">
        <v>10</v>
      </c>
      <c r="F2" s="328" t="s">
        <v>37</v>
      </c>
      <c r="G2" s="328"/>
      <c r="H2" s="328"/>
      <c r="I2" s="328" t="s">
        <v>325</v>
      </c>
      <c r="J2" s="328"/>
      <c r="K2" s="328"/>
      <c r="L2" s="317" t="s">
        <v>15</v>
      </c>
    </row>
    <row r="3" spans="1:12" ht="21" customHeight="1">
      <c r="A3" s="326"/>
      <c r="B3" s="321"/>
      <c r="C3" s="330"/>
      <c r="D3" s="330"/>
      <c r="E3" s="330"/>
      <c r="F3" s="320" t="s">
        <v>326</v>
      </c>
      <c r="G3" s="320"/>
      <c r="H3" s="320"/>
      <c r="I3" s="320" t="s">
        <v>326</v>
      </c>
      <c r="J3" s="320"/>
      <c r="K3" s="320"/>
      <c r="L3" s="318"/>
    </row>
    <row r="4" spans="1:12" ht="21" customHeight="1">
      <c r="A4" s="326"/>
      <c r="B4" s="321"/>
      <c r="C4" s="330"/>
      <c r="D4" s="330"/>
      <c r="E4" s="330"/>
      <c r="F4" s="321" t="s">
        <v>6</v>
      </c>
      <c r="G4" s="321" t="s">
        <v>16</v>
      </c>
      <c r="H4" s="321"/>
      <c r="I4" s="321" t="s">
        <v>6</v>
      </c>
      <c r="J4" s="321" t="s">
        <v>16</v>
      </c>
      <c r="K4" s="321"/>
      <c r="L4" s="318"/>
    </row>
    <row r="5" spans="1:12" ht="21" customHeight="1" thickBot="1">
      <c r="A5" s="327"/>
      <c r="B5" s="322"/>
      <c r="C5" s="331"/>
      <c r="D5" s="331"/>
      <c r="E5" s="331"/>
      <c r="F5" s="322"/>
      <c r="G5" s="223" t="s">
        <v>7</v>
      </c>
      <c r="H5" s="223" t="s">
        <v>8</v>
      </c>
      <c r="I5" s="322"/>
      <c r="J5" s="223" t="s">
        <v>7</v>
      </c>
      <c r="K5" s="223" t="s">
        <v>8</v>
      </c>
      <c r="L5" s="319"/>
    </row>
    <row r="6" spans="1:12" ht="21" customHeight="1">
      <c r="A6" s="332">
        <v>1</v>
      </c>
      <c r="B6" s="307">
        <v>1</v>
      </c>
      <c r="C6" s="308" t="s">
        <v>327</v>
      </c>
      <c r="D6" s="307" t="s">
        <v>17</v>
      </c>
      <c r="E6" s="307"/>
      <c r="F6" s="308" t="s">
        <v>328</v>
      </c>
      <c r="G6" s="307"/>
      <c r="H6" s="307"/>
      <c r="I6" s="308" t="s">
        <v>328</v>
      </c>
      <c r="J6" s="307"/>
      <c r="K6" s="307"/>
      <c r="L6" s="323" t="s">
        <v>329</v>
      </c>
    </row>
    <row r="7" spans="1:12" ht="21" customHeight="1">
      <c r="A7" s="333"/>
      <c r="B7" s="298"/>
      <c r="C7" s="298"/>
      <c r="D7" s="298"/>
      <c r="E7" s="298"/>
      <c r="F7" s="227">
        <v>1</v>
      </c>
      <c r="G7" s="227">
        <v>1</v>
      </c>
      <c r="H7" s="227">
        <v>0</v>
      </c>
      <c r="I7" s="227">
        <v>2</v>
      </c>
      <c r="J7" s="227">
        <v>2</v>
      </c>
      <c r="K7" s="227">
        <v>0</v>
      </c>
      <c r="L7" s="292"/>
    </row>
    <row r="8" spans="1:12" ht="21" customHeight="1">
      <c r="A8" s="333"/>
      <c r="B8" s="298"/>
      <c r="C8" s="298"/>
      <c r="D8" s="287" t="s">
        <v>330</v>
      </c>
      <c r="E8" s="287"/>
      <c r="F8" s="309" t="s">
        <v>331</v>
      </c>
      <c r="G8" s="310"/>
      <c r="H8" s="311"/>
      <c r="I8" s="309"/>
      <c r="J8" s="310"/>
      <c r="K8" s="311"/>
      <c r="L8" s="304" t="s">
        <v>332</v>
      </c>
    </row>
    <row r="9" spans="1:12" ht="21" customHeight="1">
      <c r="A9" s="333"/>
      <c r="B9" s="298"/>
      <c r="C9" s="298"/>
      <c r="D9" s="303"/>
      <c r="E9" s="288"/>
      <c r="F9" s="227">
        <v>1</v>
      </c>
      <c r="G9" s="227">
        <v>1</v>
      </c>
      <c r="H9" s="227">
        <v>0</v>
      </c>
      <c r="I9" s="227"/>
      <c r="J9" s="227"/>
      <c r="K9" s="227"/>
      <c r="L9" s="305"/>
    </row>
    <row r="10" spans="1:12" ht="21" customHeight="1">
      <c r="A10" s="333"/>
      <c r="B10" s="298"/>
      <c r="C10" s="298"/>
      <c r="D10" s="303"/>
      <c r="E10" s="287"/>
      <c r="F10" s="294" t="s">
        <v>333</v>
      </c>
      <c r="G10" s="295"/>
      <c r="H10" s="295"/>
      <c r="I10" s="309"/>
      <c r="J10" s="310"/>
      <c r="K10" s="311"/>
      <c r="L10" s="304" t="s">
        <v>332</v>
      </c>
    </row>
    <row r="11" spans="1:12" ht="21" customHeight="1">
      <c r="A11" s="333"/>
      <c r="B11" s="298"/>
      <c r="C11" s="298"/>
      <c r="D11" s="303"/>
      <c r="E11" s="288"/>
      <c r="F11" s="224">
        <v>2</v>
      </c>
      <c r="G11" s="224">
        <v>2</v>
      </c>
      <c r="H11" s="224">
        <v>0</v>
      </c>
      <c r="I11" s="227"/>
      <c r="J11" s="227"/>
      <c r="K11" s="227"/>
      <c r="L11" s="305"/>
    </row>
    <row r="12" spans="1:12" ht="21" customHeight="1">
      <c r="A12" s="333"/>
      <c r="B12" s="298"/>
      <c r="C12" s="298"/>
      <c r="D12" s="303"/>
      <c r="E12" s="287"/>
      <c r="F12" s="294" t="s">
        <v>334</v>
      </c>
      <c r="G12" s="295"/>
      <c r="H12" s="295"/>
      <c r="I12" s="309"/>
      <c r="J12" s="310"/>
      <c r="K12" s="311"/>
      <c r="L12" s="304" t="s">
        <v>332</v>
      </c>
    </row>
    <row r="13" spans="1:12" ht="21" customHeight="1">
      <c r="A13" s="333"/>
      <c r="B13" s="298"/>
      <c r="C13" s="298"/>
      <c r="D13" s="303"/>
      <c r="E13" s="288"/>
      <c r="F13" s="224">
        <v>2</v>
      </c>
      <c r="G13" s="224">
        <v>0</v>
      </c>
      <c r="H13" s="224">
        <v>2</v>
      </c>
      <c r="I13" s="227"/>
      <c r="J13" s="227"/>
      <c r="K13" s="227"/>
      <c r="L13" s="305"/>
    </row>
    <row r="14" spans="1:12" ht="21" customHeight="1">
      <c r="A14" s="333"/>
      <c r="B14" s="298"/>
      <c r="C14" s="298"/>
      <c r="D14" s="303"/>
      <c r="E14" s="287"/>
      <c r="F14" s="224"/>
      <c r="G14" s="224"/>
      <c r="H14" s="224"/>
      <c r="I14" s="309" t="s">
        <v>335</v>
      </c>
      <c r="J14" s="310"/>
      <c r="K14" s="311"/>
      <c r="L14" s="304" t="s">
        <v>336</v>
      </c>
    </row>
    <row r="15" spans="1:12" ht="21" customHeight="1">
      <c r="A15" s="333"/>
      <c r="B15" s="298"/>
      <c r="C15" s="298"/>
      <c r="D15" s="303"/>
      <c r="E15" s="288"/>
      <c r="F15" s="224"/>
      <c r="G15" s="224"/>
      <c r="H15" s="224"/>
      <c r="I15" s="227">
        <v>1</v>
      </c>
      <c r="J15" s="227">
        <v>1</v>
      </c>
      <c r="K15" s="227">
        <v>0</v>
      </c>
      <c r="L15" s="305"/>
    </row>
    <row r="16" spans="1:12" ht="21" customHeight="1">
      <c r="A16" s="333"/>
      <c r="B16" s="298"/>
      <c r="C16" s="298"/>
      <c r="D16" s="303"/>
      <c r="E16" s="287"/>
      <c r="F16" s="224"/>
      <c r="G16" s="224"/>
      <c r="H16" s="224"/>
      <c r="I16" s="309" t="s">
        <v>470</v>
      </c>
      <c r="J16" s="310"/>
      <c r="K16" s="311"/>
      <c r="L16" s="304" t="s">
        <v>336</v>
      </c>
    </row>
    <row r="17" spans="1:12" ht="21" customHeight="1">
      <c r="A17" s="333"/>
      <c r="B17" s="298"/>
      <c r="C17" s="298"/>
      <c r="D17" s="303"/>
      <c r="E17" s="288"/>
      <c r="F17" s="224"/>
      <c r="G17" s="224"/>
      <c r="H17" s="224"/>
      <c r="I17" s="227">
        <v>2</v>
      </c>
      <c r="J17" s="227">
        <v>2</v>
      </c>
      <c r="K17" s="227">
        <v>0</v>
      </c>
      <c r="L17" s="305"/>
    </row>
    <row r="18" spans="1:12" ht="21" customHeight="1">
      <c r="A18" s="333"/>
      <c r="B18" s="298"/>
      <c r="C18" s="298"/>
      <c r="D18" s="303"/>
      <c r="E18" s="287"/>
      <c r="F18" s="224"/>
      <c r="G18" s="224"/>
      <c r="H18" s="224"/>
      <c r="I18" s="294" t="s">
        <v>337</v>
      </c>
      <c r="J18" s="295"/>
      <c r="K18" s="295"/>
      <c r="L18" s="304" t="s">
        <v>336</v>
      </c>
    </row>
    <row r="19" spans="1:12" ht="21" customHeight="1">
      <c r="A19" s="333"/>
      <c r="B19" s="298"/>
      <c r="C19" s="298"/>
      <c r="D19" s="303"/>
      <c r="E19" s="288"/>
      <c r="F19" s="224"/>
      <c r="G19" s="224"/>
      <c r="H19" s="224"/>
      <c r="I19" s="224">
        <v>2</v>
      </c>
      <c r="J19" s="224">
        <v>2</v>
      </c>
      <c r="K19" s="224">
        <v>0</v>
      </c>
      <c r="L19" s="305"/>
    </row>
    <row r="20" spans="1:12" ht="21" customHeight="1">
      <c r="A20" s="333"/>
      <c r="B20" s="298"/>
      <c r="C20" s="302" t="s">
        <v>338</v>
      </c>
      <c r="D20" s="302"/>
      <c r="E20" s="302"/>
      <c r="F20" s="228">
        <f>F7+F9+F13+F15+F17+F19+F11</f>
        <v>6</v>
      </c>
      <c r="G20" s="228">
        <f t="shared" ref="G20:K20" si="0">G7+G9+G13+G15+G17+G19+G11</f>
        <v>4</v>
      </c>
      <c r="H20" s="228">
        <f t="shared" si="0"/>
        <v>2</v>
      </c>
      <c r="I20" s="228">
        <f t="shared" si="0"/>
        <v>7</v>
      </c>
      <c r="J20" s="228">
        <f t="shared" si="0"/>
        <v>7</v>
      </c>
      <c r="K20" s="228">
        <f t="shared" si="0"/>
        <v>0</v>
      </c>
      <c r="L20" s="57"/>
    </row>
    <row r="21" spans="1:12" ht="21" customHeight="1">
      <c r="A21" s="333"/>
      <c r="B21" s="298"/>
      <c r="C21" s="297" t="s">
        <v>339</v>
      </c>
      <c r="D21" s="298" t="s">
        <v>340</v>
      </c>
      <c r="E21" s="298"/>
      <c r="F21" s="295"/>
      <c r="G21" s="295"/>
      <c r="H21" s="295"/>
      <c r="I21" s="295"/>
      <c r="J21" s="295"/>
      <c r="K21" s="295"/>
      <c r="L21" s="292"/>
    </row>
    <row r="22" spans="1:12" ht="21" customHeight="1">
      <c r="A22" s="333"/>
      <c r="B22" s="298"/>
      <c r="C22" s="297"/>
      <c r="D22" s="298"/>
      <c r="E22" s="298"/>
      <c r="F22" s="224"/>
      <c r="G22" s="224"/>
      <c r="H22" s="224"/>
      <c r="I22" s="224"/>
      <c r="J22" s="224"/>
      <c r="K22" s="224"/>
      <c r="L22" s="292"/>
    </row>
    <row r="23" spans="1:12" ht="21" customHeight="1">
      <c r="A23" s="333"/>
      <c r="B23" s="298"/>
      <c r="C23" s="297"/>
      <c r="D23" s="287" t="s">
        <v>330</v>
      </c>
      <c r="E23" s="287"/>
      <c r="F23" s="294" t="s">
        <v>341</v>
      </c>
      <c r="G23" s="295"/>
      <c r="H23" s="295"/>
      <c r="I23" s="294" t="s">
        <v>341</v>
      </c>
      <c r="J23" s="295"/>
      <c r="K23" s="295"/>
      <c r="L23" s="304" t="s">
        <v>329</v>
      </c>
    </row>
    <row r="24" spans="1:12" ht="21" customHeight="1">
      <c r="A24" s="333"/>
      <c r="B24" s="298"/>
      <c r="C24" s="297"/>
      <c r="D24" s="303"/>
      <c r="E24" s="288"/>
      <c r="F24" s="224">
        <v>3</v>
      </c>
      <c r="G24" s="224">
        <v>2</v>
      </c>
      <c r="H24" s="224">
        <v>2</v>
      </c>
      <c r="I24" s="224">
        <v>3</v>
      </c>
      <c r="J24" s="224">
        <v>0</v>
      </c>
      <c r="K24" s="224">
        <v>3</v>
      </c>
      <c r="L24" s="305"/>
    </row>
    <row r="25" spans="1:12" ht="21" customHeight="1">
      <c r="A25" s="333"/>
      <c r="B25" s="298"/>
      <c r="C25" s="297"/>
      <c r="D25" s="303"/>
      <c r="E25" s="287"/>
      <c r="F25" s="289" t="s">
        <v>342</v>
      </c>
      <c r="G25" s="290"/>
      <c r="H25" s="291"/>
      <c r="I25" s="289" t="s">
        <v>342</v>
      </c>
      <c r="J25" s="290"/>
      <c r="K25" s="291"/>
      <c r="L25" s="304" t="s">
        <v>329</v>
      </c>
    </row>
    <row r="26" spans="1:12" ht="21" customHeight="1">
      <c r="A26" s="333"/>
      <c r="B26" s="298"/>
      <c r="C26" s="297"/>
      <c r="D26" s="303"/>
      <c r="E26" s="288"/>
      <c r="F26" s="227">
        <v>3</v>
      </c>
      <c r="G26" s="227">
        <v>2</v>
      </c>
      <c r="H26" s="227">
        <v>2</v>
      </c>
      <c r="I26" s="224">
        <v>3</v>
      </c>
      <c r="J26" s="224">
        <v>0</v>
      </c>
      <c r="K26" s="224">
        <v>3</v>
      </c>
      <c r="L26" s="305"/>
    </row>
    <row r="27" spans="1:12" ht="21" customHeight="1">
      <c r="A27" s="333"/>
      <c r="B27" s="298"/>
      <c r="C27" s="334" t="s">
        <v>343</v>
      </c>
      <c r="D27" s="335"/>
      <c r="E27" s="336"/>
      <c r="F27" s="228">
        <f t="shared" ref="F27:K27" si="1">F22+F24+F26</f>
        <v>6</v>
      </c>
      <c r="G27" s="228">
        <f t="shared" si="1"/>
        <v>4</v>
      </c>
      <c r="H27" s="228">
        <f t="shared" si="1"/>
        <v>4</v>
      </c>
      <c r="I27" s="228">
        <f t="shared" si="1"/>
        <v>6</v>
      </c>
      <c r="J27" s="228">
        <f t="shared" si="1"/>
        <v>0</v>
      </c>
      <c r="K27" s="228">
        <f t="shared" si="1"/>
        <v>6</v>
      </c>
      <c r="L27" s="57"/>
    </row>
    <row r="28" spans="1:12" ht="21" customHeight="1">
      <c r="A28" s="333"/>
      <c r="B28" s="298"/>
      <c r="C28" s="337" t="s">
        <v>344</v>
      </c>
      <c r="D28" s="287" t="s">
        <v>340</v>
      </c>
      <c r="E28" s="287"/>
      <c r="F28" s="312"/>
      <c r="G28" s="310"/>
      <c r="H28" s="311"/>
      <c r="I28" s="312"/>
      <c r="J28" s="310"/>
      <c r="K28" s="311"/>
      <c r="L28" s="304"/>
    </row>
    <row r="29" spans="1:12" ht="21" customHeight="1">
      <c r="A29" s="333"/>
      <c r="B29" s="298"/>
      <c r="C29" s="338"/>
      <c r="D29" s="288"/>
      <c r="E29" s="288"/>
      <c r="F29" s="227"/>
      <c r="G29" s="227"/>
      <c r="H29" s="227"/>
      <c r="I29" s="227"/>
      <c r="J29" s="227"/>
      <c r="K29" s="227"/>
      <c r="L29" s="305"/>
    </row>
    <row r="30" spans="1:12" ht="21" customHeight="1">
      <c r="A30" s="333"/>
      <c r="B30" s="298"/>
      <c r="C30" s="338"/>
      <c r="D30" s="287" t="s">
        <v>330</v>
      </c>
      <c r="E30" s="298"/>
      <c r="F30" s="297" t="s">
        <v>345</v>
      </c>
      <c r="G30" s="298"/>
      <c r="H30" s="298"/>
      <c r="I30" s="298"/>
      <c r="J30" s="298"/>
      <c r="K30" s="298"/>
      <c r="L30" s="292" t="s">
        <v>332</v>
      </c>
    </row>
    <row r="31" spans="1:12" ht="21" customHeight="1">
      <c r="A31" s="333"/>
      <c r="B31" s="298"/>
      <c r="C31" s="338"/>
      <c r="D31" s="303"/>
      <c r="E31" s="298"/>
      <c r="F31" s="227">
        <v>2</v>
      </c>
      <c r="G31" s="227">
        <v>2</v>
      </c>
      <c r="H31" s="227">
        <v>0</v>
      </c>
      <c r="I31" s="227"/>
      <c r="J31" s="227"/>
      <c r="K31" s="227"/>
      <c r="L31" s="292"/>
    </row>
    <row r="32" spans="1:12" ht="21" customHeight="1">
      <c r="A32" s="333"/>
      <c r="B32" s="298"/>
      <c r="C32" s="338"/>
      <c r="D32" s="303"/>
      <c r="E32" s="298"/>
      <c r="F32" s="297" t="s">
        <v>346</v>
      </c>
      <c r="G32" s="298"/>
      <c r="H32" s="298"/>
      <c r="I32" s="298"/>
      <c r="J32" s="298"/>
      <c r="K32" s="298"/>
      <c r="L32" s="292" t="s">
        <v>347</v>
      </c>
    </row>
    <row r="33" spans="1:12" ht="21" customHeight="1">
      <c r="A33" s="333"/>
      <c r="B33" s="298"/>
      <c r="C33" s="338"/>
      <c r="D33" s="303"/>
      <c r="E33" s="298"/>
      <c r="F33" s="227">
        <v>2</v>
      </c>
      <c r="G33" s="227">
        <v>1</v>
      </c>
      <c r="H33" s="227">
        <v>2</v>
      </c>
      <c r="I33" s="227"/>
      <c r="J33" s="227"/>
      <c r="K33" s="227"/>
      <c r="L33" s="292"/>
    </row>
    <row r="34" spans="1:12" ht="21" customHeight="1">
      <c r="A34" s="333"/>
      <c r="B34" s="298"/>
      <c r="C34" s="338"/>
      <c r="D34" s="303"/>
      <c r="E34" s="298"/>
      <c r="F34" s="297" t="s">
        <v>348</v>
      </c>
      <c r="G34" s="298"/>
      <c r="H34" s="298"/>
      <c r="I34" s="298"/>
      <c r="J34" s="298"/>
      <c r="K34" s="298"/>
      <c r="L34" s="292" t="s">
        <v>332</v>
      </c>
    </row>
    <row r="35" spans="1:12" ht="21" customHeight="1">
      <c r="A35" s="333"/>
      <c r="B35" s="298"/>
      <c r="C35" s="338"/>
      <c r="D35" s="303"/>
      <c r="E35" s="298"/>
      <c r="F35" s="227">
        <v>2</v>
      </c>
      <c r="G35" s="227">
        <v>2</v>
      </c>
      <c r="H35" s="227">
        <v>0</v>
      </c>
      <c r="I35" s="227"/>
      <c r="J35" s="227"/>
      <c r="K35" s="227"/>
      <c r="L35" s="292"/>
    </row>
    <row r="36" spans="1:12" ht="21" customHeight="1">
      <c r="A36" s="333"/>
      <c r="B36" s="298"/>
      <c r="C36" s="338"/>
      <c r="D36" s="303"/>
      <c r="E36" s="287"/>
      <c r="F36" s="293"/>
      <c r="G36" s="290"/>
      <c r="H36" s="291"/>
      <c r="I36" s="309" t="s">
        <v>346</v>
      </c>
      <c r="J36" s="313"/>
      <c r="K36" s="314"/>
      <c r="L36" s="304" t="s">
        <v>349</v>
      </c>
    </row>
    <row r="37" spans="1:12" ht="21" customHeight="1">
      <c r="A37" s="333"/>
      <c r="B37" s="298"/>
      <c r="C37" s="338"/>
      <c r="D37" s="303"/>
      <c r="E37" s="288"/>
      <c r="F37" s="227"/>
      <c r="G37" s="227"/>
      <c r="H37" s="227"/>
      <c r="I37" s="224">
        <v>3</v>
      </c>
      <c r="J37" s="224">
        <v>0</v>
      </c>
      <c r="K37" s="224">
        <v>3</v>
      </c>
      <c r="L37" s="305"/>
    </row>
    <row r="38" spans="1:12" ht="21" customHeight="1">
      <c r="A38" s="333"/>
      <c r="B38" s="298"/>
      <c r="C38" s="338"/>
      <c r="D38" s="303"/>
      <c r="E38" s="298"/>
      <c r="F38" s="297" t="s">
        <v>350</v>
      </c>
      <c r="G38" s="298"/>
      <c r="H38" s="298"/>
      <c r="I38" s="297" t="s">
        <v>350</v>
      </c>
      <c r="J38" s="298"/>
      <c r="K38" s="298"/>
      <c r="L38" s="292" t="s">
        <v>329</v>
      </c>
    </row>
    <row r="39" spans="1:12" ht="21" customHeight="1">
      <c r="A39" s="333"/>
      <c r="B39" s="298"/>
      <c r="C39" s="338"/>
      <c r="D39" s="303"/>
      <c r="E39" s="298"/>
      <c r="F39" s="227">
        <v>3</v>
      </c>
      <c r="G39" s="227">
        <v>3</v>
      </c>
      <c r="H39" s="227">
        <v>0</v>
      </c>
      <c r="I39" s="227">
        <v>2</v>
      </c>
      <c r="J39" s="227">
        <v>2</v>
      </c>
      <c r="K39" s="227">
        <v>0</v>
      </c>
      <c r="L39" s="292"/>
    </row>
    <row r="40" spans="1:12" ht="21" customHeight="1">
      <c r="A40" s="333"/>
      <c r="B40" s="298"/>
      <c r="C40" s="338"/>
      <c r="D40" s="303"/>
      <c r="E40" s="287"/>
      <c r="F40" s="297" t="s">
        <v>351</v>
      </c>
      <c r="G40" s="298"/>
      <c r="H40" s="298"/>
      <c r="I40" s="298"/>
      <c r="J40" s="298"/>
      <c r="K40" s="298"/>
      <c r="L40" s="304" t="s">
        <v>347</v>
      </c>
    </row>
    <row r="41" spans="1:12" ht="21" customHeight="1">
      <c r="A41" s="333"/>
      <c r="B41" s="298"/>
      <c r="C41" s="338"/>
      <c r="D41" s="303"/>
      <c r="E41" s="288"/>
      <c r="F41" s="227">
        <v>3</v>
      </c>
      <c r="G41" s="227">
        <v>3</v>
      </c>
      <c r="H41" s="227">
        <v>0</v>
      </c>
      <c r="I41" s="227"/>
      <c r="J41" s="227"/>
      <c r="K41" s="227"/>
      <c r="L41" s="305"/>
    </row>
    <row r="42" spans="1:12" ht="21" customHeight="1">
      <c r="A42" s="333"/>
      <c r="B42" s="298"/>
      <c r="C42" s="338"/>
      <c r="D42" s="303"/>
      <c r="E42" s="298"/>
      <c r="F42" s="298"/>
      <c r="G42" s="298"/>
      <c r="H42" s="298"/>
      <c r="I42" s="297" t="s">
        <v>352</v>
      </c>
      <c r="J42" s="298"/>
      <c r="K42" s="298"/>
      <c r="L42" s="292" t="s">
        <v>349</v>
      </c>
    </row>
    <row r="43" spans="1:12" ht="21" customHeight="1">
      <c r="A43" s="333"/>
      <c r="B43" s="298"/>
      <c r="C43" s="339"/>
      <c r="D43" s="288"/>
      <c r="E43" s="298"/>
      <c r="F43" s="227"/>
      <c r="G43" s="227"/>
      <c r="H43" s="227"/>
      <c r="I43" s="227">
        <v>2</v>
      </c>
      <c r="J43" s="227">
        <v>2</v>
      </c>
      <c r="K43" s="227">
        <v>0</v>
      </c>
      <c r="L43" s="292"/>
    </row>
    <row r="44" spans="1:12" ht="21" customHeight="1">
      <c r="A44" s="333"/>
      <c r="B44" s="298"/>
      <c r="C44" s="302" t="s">
        <v>353</v>
      </c>
      <c r="D44" s="302"/>
      <c r="E44" s="302"/>
      <c r="F44" s="228">
        <f>F29+F31+F33+F35+F39+F41+F43</f>
        <v>12</v>
      </c>
      <c r="G44" s="228">
        <f t="shared" ref="G44:J44" si="2">G29+G31+G33+G35+G39+G41+G43</f>
        <v>11</v>
      </c>
      <c r="H44" s="228">
        <f t="shared" si="2"/>
        <v>2</v>
      </c>
      <c r="I44" s="228">
        <f>I29+I31+I33+I37+I35+I39+I41+I43</f>
        <v>7</v>
      </c>
      <c r="J44" s="228">
        <f t="shared" si="2"/>
        <v>4</v>
      </c>
      <c r="K44" s="228">
        <f>K29+K31+K33++K37+K39+K41+K43</f>
        <v>3</v>
      </c>
      <c r="L44" s="57"/>
    </row>
    <row r="45" spans="1:12" ht="21" customHeight="1">
      <c r="A45" s="333"/>
      <c r="B45" s="306" t="s">
        <v>354</v>
      </c>
      <c r="C45" s="306"/>
      <c r="D45" s="306"/>
      <c r="E45" s="306"/>
      <c r="F45" s="229">
        <f t="shared" ref="F45:K45" si="3">F20+F27+F44</f>
        <v>24</v>
      </c>
      <c r="G45" s="229">
        <f t="shared" si="3"/>
        <v>19</v>
      </c>
      <c r="H45" s="229">
        <f t="shared" si="3"/>
        <v>8</v>
      </c>
      <c r="I45" s="229">
        <f t="shared" si="3"/>
        <v>20</v>
      </c>
      <c r="J45" s="229">
        <f t="shared" si="3"/>
        <v>11</v>
      </c>
      <c r="K45" s="229">
        <f t="shared" si="3"/>
        <v>9</v>
      </c>
      <c r="L45" s="56"/>
    </row>
    <row r="46" spans="1:12" ht="21" customHeight="1">
      <c r="A46" s="333"/>
      <c r="B46" s="298">
        <v>2</v>
      </c>
      <c r="C46" s="297" t="s">
        <v>327</v>
      </c>
      <c r="D46" s="298" t="s">
        <v>17</v>
      </c>
      <c r="E46" s="298"/>
      <c r="F46" s="298"/>
      <c r="G46" s="298"/>
      <c r="H46" s="298"/>
      <c r="I46" s="298"/>
      <c r="J46" s="298"/>
      <c r="K46" s="298"/>
      <c r="L46" s="296"/>
    </row>
    <row r="47" spans="1:12" ht="21" customHeight="1">
      <c r="A47" s="333"/>
      <c r="B47" s="298"/>
      <c r="C47" s="297"/>
      <c r="D47" s="298"/>
      <c r="E47" s="298"/>
      <c r="F47" s="227"/>
      <c r="G47" s="227"/>
      <c r="H47" s="227"/>
      <c r="I47" s="227"/>
      <c r="J47" s="227"/>
      <c r="K47" s="227"/>
      <c r="L47" s="286"/>
    </row>
    <row r="48" spans="1:12" ht="21" customHeight="1">
      <c r="A48" s="333"/>
      <c r="B48" s="298"/>
      <c r="C48" s="297"/>
      <c r="D48" s="287" t="s">
        <v>330</v>
      </c>
      <c r="E48" s="287"/>
      <c r="F48" s="309" t="s">
        <v>355</v>
      </c>
      <c r="G48" s="310"/>
      <c r="H48" s="311"/>
      <c r="I48" s="312"/>
      <c r="J48" s="310"/>
      <c r="K48" s="311"/>
      <c r="L48" s="284" t="s">
        <v>332</v>
      </c>
    </row>
    <row r="49" spans="1:12" ht="21" customHeight="1">
      <c r="A49" s="333"/>
      <c r="B49" s="298"/>
      <c r="C49" s="297"/>
      <c r="D49" s="303"/>
      <c r="E49" s="288"/>
      <c r="F49" s="227">
        <v>1</v>
      </c>
      <c r="G49" s="227">
        <v>1</v>
      </c>
      <c r="H49" s="227">
        <v>0</v>
      </c>
      <c r="I49" s="227"/>
      <c r="J49" s="227"/>
      <c r="K49" s="227"/>
      <c r="L49" s="285"/>
    </row>
    <row r="50" spans="1:12" ht="21" customHeight="1">
      <c r="A50" s="333"/>
      <c r="B50" s="298"/>
      <c r="C50" s="297"/>
      <c r="D50" s="303"/>
      <c r="E50" s="298"/>
      <c r="F50" s="294" t="s">
        <v>356</v>
      </c>
      <c r="G50" s="295"/>
      <c r="H50" s="295"/>
      <c r="I50" s="295"/>
      <c r="J50" s="295"/>
      <c r="K50" s="295"/>
      <c r="L50" s="286" t="s">
        <v>332</v>
      </c>
    </row>
    <row r="51" spans="1:12" ht="21" customHeight="1">
      <c r="A51" s="333"/>
      <c r="B51" s="298"/>
      <c r="C51" s="297"/>
      <c r="D51" s="303"/>
      <c r="E51" s="298"/>
      <c r="F51" s="224">
        <v>2</v>
      </c>
      <c r="G51" s="224">
        <v>0</v>
      </c>
      <c r="H51" s="224">
        <v>2</v>
      </c>
      <c r="I51" s="224"/>
      <c r="J51" s="224"/>
      <c r="K51" s="224"/>
      <c r="L51" s="286"/>
    </row>
    <row r="52" spans="1:12" ht="21" customHeight="1">
      <c r="A52" s="333"/>
      <c r="B52" s="298"/>
      <c r="C52" s="297"/>
      <c r="D52" s="303"/>
      <c r="E52" s="298"/>
      <c r="F52" s="295"/>
      <c r="G52" s="295"/>
      <c r="H52" s="295"/>
      <c r="I52" s="294" t="s">
        <v>463</v>
      </c>
      <c r="J52" s="295"/>
      <c r="K52" s="295"/>
      <c r="L52" s="286" t="s">
        <v>336</v>
      </c>
    </row>
    <row r="53" spans="1:12" ht="21" customHeight="1">
      <c r="A53" s="333"/>
      <c r="B53" s="298"/>
      <c r="C53" s="297"/>
      <c r="D53" s="288"/>
      <c r="E53" s="298"/>
      <c r="F53" s="224"/>
      <c r="G53" s="224"/>
      <c r="H53" s="224"/>
      <c r="I53" s="224">
        <v>2</v>
      </c>
      <c r="J53" s="224">
        <v>2</v>
      </c>
      <c r="K53" s="224">
        <v>0</v>
      </c>
      <c r="L53" s="286"/>
    </row>
    <row r="54" spans="1:12" ht="21" customHeight="1">
      <c r="A54" s="333"/>
      <c r="B54" s="298"/>
      <c r="C54" s="226"/>
      <c r="D54" s="225"/>
      <c r="E54" s="298"/>
      <c r="F54" s="295"/>
      <c r="G54" s="295"/>
      <c r="H54" s="295"/>
      <c r="I54" s="294" t="s">
        <v>471</v>
      </c>
      <c r="J54" s="295"/>
      <c r="K54" s="295"/>
      <c r="L54" s="286" t="s">
        <v>336</v>
      </c>
    </row>
    <row r="55" spans="1:12" ht="21" customHeight="1">
      <c r="A55" s="333"/>
      <c r="B55" s="298"/>
      <c r="C55" s="226"/>
      <c r="D55" s="225"/>
      <c r="E55" s="298"/>
      <c r="F55" s="224"/>
      <c r="G55" s="224"/>
      <c r="H55" s="224"/>
      <c r="I55" s="224">
        <v>2</v>
      </c>
      <c r="J55" s="224">
        <v>2</v>
      </c>
      <c r="K55" s="224">
        <v>0</v>
      </c>
      <c r="L55" s="286"/>
    </row>
    <row r="56" spans="1:12" ht="21" customHeight="1">
      <c r="A56" s="333"/>
      <c r="B56" s="298"/>
      <c r="C56" s="226"/>
      <c r="D56" s="225"/>
      <c r="E56" s="298"/>
      <c r="F56" s="295"/>
      <c r="G56" s="295"/>
      <c r="H56" s="295"/>
      <c r="I56" s="294" t="s">
        <v>472</v>
      </c>
      <c r="J56" s="295"/>
      <c r="K56" s="295"/>
      <c r="L56" s="286" t="s">
        <v>336</v>
      </c>
    </row>
    <row r="57" spans="1:12" ht="21" customHeight="1">
      <c r="A57" s="333"/>
      <c r="B57" s="298"/>
      <c r="C57" s="226"/>
      <c r="D57" s="225"/>
      <c r="E57" s="298"/>
      <c r="F57" s="224"/>
      <c r="G57" s="224"/>
      <c r="H57" s="224"/>
      <c r="I57" s="224">
        <v>2</v>
      </c>
      <c r="J57" s="224">
        <v>2</v>
      </c>
      <c r="K57" s="224">
        <v>0</v>
      </c>
      <c r="L57" s="286"/>
    </row>
    <row r="58" spans="1:12" ht="21" customHeight="1">
      <c r="A58" s="333"/>
      <c r="B58" s="298"/>
      <c r="C58" s="334" t="s">
        <v>338</v>
      </c>
      <c r="D58" s="335"/>
      <c r="E58" s="336"/>
      <c r="F58" s="228">
        <f>F47+F49+F53+F55+F57</f>
        <v>1</v>
      </c>
      <c r="G58" s="228">
        <f>G47+G49+G53+G55+G57</f>
        <v>1</v>
      </c>
      <c r="H58" s="228">
        <f t="shared" ref="H58" si="4">H47+H49+H53</f>
        <v>0</v>
      </c>
      <c r="I58" s="228">
        <f>I47+I49+I53+I55+I57</f>
        <v>6</v>
      </c>
      <c r="J58" s="228">
        <f>J47+J49+J53+J55+J57</f>
        <v>6</v>
      </c>
      <c r="K58" s="228">
        <f>K47+K49+K53+K55+K57</f>
        <v>0</v>
      </c>
      <c r="L58" s="55"/>
    </row>
    <row r="59" spans="1:12" ht="21" customHeight="1">
      <c r="A59" s="333"/>
      <c r="B59" s="298"/>
      <c r="C59" s="297" t="s">
        <v>357</v>
      </c>
      <c r="D59" s="298" t="s">
        <v>340</v>
      </c>
      <c r="E59" s="298"/>
      <c r="F59" s="293"/>
      <c r="G59" s="290"/>
      <c r="H59" s="291"/>
      <c r="I59" s="293"/>
      <c r="J59" s="290"/>
      <c r="K59" s="291"/>
      <c r="L59" s="286"/>
    </row>
    <row r="60" spans="1:12" ht="21" customHeight="1">
      <c r="A60" s="333"/>
      <c r="B60" s="298"/>
      <c r="C60" s="298"/>
      <c r="D60" s="298"/>
      <c r="E60" s="298"/>
      <c r="F60" s="224"/>
      <c r="G60" s="224"/>
      <c r="H60" s="224"/>
      <c r="I60" s="224"/>
      <c r="J60" s="224"/>
      <c r="K60" s="224"/>
      <c r="L60" s="286"/>
    </row>
    <row r="61" spans="1:12" ht="21" customHeight="1">
      <c r="A61" s="333"/>
      <c r="B61" s="298"/>
      <c r="C61" s="298"/>
      <c r="D61" s="287" t="s">
        <v>330</v>
      </c>
      <c r="E61" s="287"/>
      <c r="F61" s="289" t="s">
        <v>358</v>
      </c>
      <c r="G61" s="290"/>
      <c r="H61" s="291"/>
      <c r="I61" s="289" t="s">
        <v>358</v>
      </c>
      <c r="J61" s="290"/>
      <c r="K61" s="291"/>
      <c r="L61" s="284" t="s">
        <v>329</v>
      </c>
    </row>
    <row r="62" spans="1:12" ht="21" customHeight="1">
      <c r="A62" s="333"/>
      <c r="B62" s="298"/>
      <c r="C62" s="298"/>
      <c r="D62" s="303"/>
      <c r="E62" s="288"/>
      <c r="F62" s="224">
        <v>3</v>
      </c>
      <c r="G62" s="224">
        <v>2</v>
      </c>
      <c r="H62" s="224">
        <v>2</v>
      </c>
      <c r="I62" s="224">
        <v>3</v>
      </c>
      <c r="J62" s="224">
        <v>0</v>
      </c>
      <c r="K62" s="224">
        <v>3</v>
      </c>
      <c r="L62" s="285"/>
    </row>
    <row r="63" spans="1:12" ht="21" customHeight="1">
      <c r="A63" s="333"/>
      <c r="B63" s="298"/>
      <c r="C63" s="298"/>
      <c r="D63" s="303"/>
      <c r="E63" s="287"/>
      <c r="F63" s="289" t="s">
        <v>359</v>
      </c>
      <c r="G63" s="290"/>
      <c r="H63" s="291"/>
      <c r="I63" s="289" t="s">
        <v>359</v>
      </c>
      <c r="J63" s="290"/>
      <c r="K63" s="291"/>
      <c r="L63" s="284" t="s">
        <v>329</v>
      </c>
    </row>
    <row r="64" spans="1:12" ht="21" customHeight="1">
      <c r="A64" s="333"/>
      <c r="B64" s="298"/>
      <c r="C64" s="298"/>
      <c r="D64" s="303"/>
      <c r="E64" s="288"/>
      <c r="F64" s="224">
        <v>3</v>
      </c>
      <c r="G64" s="224">
        <v>2</v>
      </c>
      <c r="H64" s="224">
        <v>2</v>
      </c>
      <c r="I64" s="224">
        <v>3</v>
      </c>
      <c r="J64" s="224">
        <v>0</v>
      </c>
      <c r="K64" s="224">
        <v>3</v>
      </c>
      <c r="L64" s="285"/>
    </row>
    <row r="65" spans="1:12" ht="21" customHeight="1">
      <c r="A65" s="333"/>
      <c r="B65" s="298"/>
      <c r="C65" s="298"/>
      <c r="D65" s="303"/>
      <c r="E65" s="287"/>
      <c r="F65" s="289" t="s">
        <v>360</v>
      </c>
      <c r="G65" s="290"/>
      <c r="H65" s="291"/>
      <c r="I65" s="289" t="s">
        <v>360</v>
      </c>
      <c r="J65" s="290"/>
      <c r="K65" s="291"/>
      <c r="L65" s="284" t="s">
        <v>329</v>
      </c>
    </row>
    <row r="66" spans="1:12" ht="21" customHeight="1">
      <c r="A66" s="333"/>
      <c r="B66" s="298"/>
      <c r="C66" s="298"/>
      <c r="D66" s="303"/>
      <c r="E66" s="288"/>
      <c r="F66" s="224">
        <v>3</v>
      </c>
      <c r="G66" s="224">
        <v>2</v>
      </c>
      <c r="H66" s="224">
        <v>2</v>
      </c>
      <c r="I66" s="224">
        <v>3</v>
      </c>
      <c r="J66" s="224">
        <v>0</v>
      </c>
      <c r="K66" s="224">
        <v>3</v>
      </c>
      <c r="L66" s="285"/>
    </row>
    <row r="67" spans="1:12" ht="21" customHeight="1">
      <c r="A67" s="333"/>
      <c r="B67" s="298"/>
      <c r="C67" s="298"/>
      <c r="D67" s="303"/>
      <c r="E67" s="287"/>
      <c r="F67" s="289" t="s">
        <v>361</v>
      </c>
      <c r="G67" s="290"/>
      <c r="H67" s="291"/>
      <c r="I67" s="289" t="s">
        <v>361</v>
      </c>
      <c r="J67" s="290"/>
      <c r="K67" s="291"/>
      <c r="L67" s="284" t="s">
        <v>329</v>
      </c>
    </row>
    <row r="68" spans="1:12" ht="21" customHeight="1">
      <c r="A68" s="333"/>
      <c r="B68" s="298"/>
      <c r="C68" s="298"/>
      <c r="D68" s="303"/>
      <c r="E68" s="288"/>
      <c r="F68" s="224">
        <v>2</v>
      </c>
      <c r="G68" s="224">
        <v>1</v>
      </c>
      <c r="H68" s="224">
        <v>1</v>
      </c>
      <c r="I68" s="224">
        <v>2</v>
      </c>
      <c r="J68" s="224">
        <v>0</v>
      </c>
      <c r="K68" s="224">
        <v>2</v>
      </c>
      <c r="L68" s="285"/>
    </row>
    <row r="69" spans="1:12" ht="21" customHeight="1">
      <c r="A69" s="333"/>
      <c r="B69" s="298"/>
      <c r="C69" s="298"/>
      <c r="D69" s="303"/>
      <c r="E69" s="298"/>
      <c r="F69" s="297" t="s">
        <v>362</v>
      </c>
      <c r="G69" s="298"/>
      <c r="H69" s="298"/>
      <c r="I69" s="297" t="s">
        <v>362</v>
      </c>
      <c r="J69" s="298"/>
      <c r="K69" s="298"/>
      <c r="L69" s="296" t="s">
        <v>329</v>
      </c>
    </row>
    <row r="70" spans="1:12" ht="21" customHeight="1">
      <c r="A70" s="333"/>
      <c r="B70" s="298"/>
      <c r="C70" s="298"/>
      <c r="D70" s="288"/>
      <c r="E70" s="298"/>
      <c r="F70" s="227">
        <v>3</v>
      </c>
      <c r="G70" s="227">
        <v>1</v>
      </c>
      <c r="H70" s="227">
        <v>3</v>
      </c>
      <c r="I70" s="227">
        <v>3</v>
      </c>
      <c r="J70" s="227">
        <v>0</v>
      </c>
      <c r="K70" s="227">
        <v>3</v>
      </c>
      <c r="L70" s="286"/>
    </row>
    <row r="71" spans="1:12" ht="21" customHeight="1">
      <c r="A71" s="333"/>
      <c r="B71" s="298"/>
      <c r="C71" s="302" t="s">
        <v>343</v>
      </c>
      <c r="D71" s="302"/>
      <c r="E71" s="302"/>
      <c r="F71" s="228">
        <f>F60+F62+F64+F66+F68+F70</f>
        <v>14</v>
      </c>
      <c r="G71" s="228">
        <f t="shared" ref="G71:K71" si="5">G60+G62+G64+G66+G68+G70</f>
        <v>8</v>
      </c>
      <c r="H71" s="228">
        <f t="shared" si="5"/>
        <v>10</v>
      </c>
      <c r="I71" s="228">
        <f t="shared" si="5"/>
        <v>14</v>
      </c>
      <c r="J71" s="228">
        <f t="shared" si="5"/>
        <v>0</v>
      </c>
      <c r="K71" s="228">
        <f t="shared" si="5"/>
        <v>14</v>
      </c>
      <c r="L71" s="55"/>
    </row>
    <row r="72" spans="1:12" ht="21" customHeight="1">
      <c r="A72" s="333"/>
      <c r="B72" s="298"/>
      <c r="C72" s="297" t="s">
        <v>344</v>
      </c>
      <c r="D72" s="298" t="s">
        <v>340</v>
      </c>
      <c r="E72" s="298"/>
      <c r="F72" s="298"/>
      <c r="G72" s="298"/>
      <c r="H72" s="298"/>
      <c r="I72" s="298"/>
      <c r="J72" s="298"/>
      <c r="K72" s="298"/>
      <c r="L72" s="299"/>
    </row>
    <row r="73" spans="1:12" ht="21" customHeight="1">
      <c r="A73" s="333"/>
      <c r="B73" s="298"/>
      <c r="C73" s="298"/>
      <c r="D73" s="298"/>
      <c r="E73" s="298"/>
      <c r="F73" s="227"/>
      <c r="G73" s="227"/>
      <c r="H73" s="227"/>
      <c r="I73" s="227"/>
      <c r="J73" s="227"/>
      <c r="K73" s="227"/>
      <c r="L73" s="299"/>
    </row>
    <row r="74" spans="1:12" ht="21" customHeight="1">
      <c r="A74" s="333"/>
      <c r="B74" s="298"/>
      <c r="C74" s="298"/>
      <c r="D74" s="287" t="s">
        <v>330</v>
      </c>
      <c r="E74" s="287"/>
      <c r="F74" s="297" t="s">
        <v>352</v>
      </c>
      <c r="G74" s="298"/>
      <c r="H74" s="298"/>
      <c r="I74" s="312"/>
      <c r="J74" s="310"/>
      <c r="K74" s="311"/>
      <c r="L74" s="315" t="s">
        <v>347</v>
      </c>
    </row>
    <row r="75" spans="1:12" ht="21" customHeight="1">
      <c r="A75" s="333"/>
      <c r="B75" s="298"/>
      <c r="C75" s="298"/>
      <c r="D75" s="303"/>
      <c r="E75" s="288"/>
      <c r="F75" s="227">
        <v>3</v>
      </c>
      <c r="G75" s="227">
        <v>3</v>
      </c>
      <c r="H75" s="227">
        <v>0</v>
      </c>
      <c r="I75" s="227"/>
      <c r="J75" s="227"/>
      <c r="K75" s="227"/>
      <c r="L75" s="316"/>
    </row>
    <row r="76" spans="1:12" ht="21" customHeight="1">
      <c r="A76" s="333"/>
      <c r="B76" s="298"/>
      <c r="C76" s="298"/>
      <c r="D76" s="303"/>
      <c r="E76" s="287"/>
      <c r="F76" s="297" t="s">
        <v>363</v>
      </c>
      <c r="G76" s="298"/>
      <c r="H76" s="298"/>
      <c r="I76" s="298"/>
      <c r="J76" s="298"/>
      <c r="K76" s="298"/>
      <c r="L76" s="315" t="s">
        <v>347</v>
      </c>
    </row>
    <row r="77" spans="1:12" ht="21" customHeight="1">
      <c r="A77" s="333"/>
      <c r="B77" s="298"/>
      <c r="C77" s="298"/>
      <c r="D77" s="303"/>
      <c r="E77" s="288"/>
      <c r="F77" s="227">
        <v>3</v>
      </c>
      <c r="G77" s="227">
        <v>2</v>
      </c>
      <c r="H77" s="227">
        <v>2</v>
      </c>
      <c r="I77" s="227"/>
      <c r="J77" s="227"/>
      <c r="K77" s="227"/>
      <c r="L77" s="316"/>
    </row>
    <row r="78" spans="1:12" ht="21" customHeight="1">
      <c r="A78" s="333"/>
      <c r="B78" s="298"/>
      <c r="C78" s="298"/>
      <c r="D78" s="303"/>
      <c r="E78" s="298"/>
      <c r="F78" s="298"/>
      <c r="G78" s="298"/>
      <c r="H78" s="298"/>
      <c r="I78" s="297"/>
      <c r="J78" s="298"/>
      <c r="K78" s="298"/>
      <c r="L78" s="286"/>
    </row>
    <row r="79" spans="1:12" ht="21" customHeight="1">
      <c r="A79" s="333"/>
      <c r="B79" s="298"/>
      <c r="C79" s="298"/>
      <c r="D79" s="288"/>
      <c r="E79" s="298"/>
      <c r="F79" s="227"/>
      <c r="G79" s="227"/>
      <c r="H79" s="227"/>
      <c r="I79" s="227"/>
      <c r="J79" s="227"/>
      <c r="K79" s="227"/>
      <c r="L79" s="286"/>
    </row>
    <row r="80" spans="1:12" ht="21" customHeight="1">
      <c r="A80" s="333"/>
      <c r="B80" s="298"/>
      <c r="C80" s="302" t="s">
        <v>353</v>
      </c>
      <c r="D80" s="302"/>
      <c r="E80" s="302"/>
      <c r="F80" s="228">
        <f t="shared" ref="F80:K80" si="6">F73+F75+F77+F79</f>
        <v>6</v>
      </c>
      <c r="G80" s="228">
        <f t="shared" si="6"/>
        <v>5</v>
      </c>
      <c r="H80" s="228">
        <f t="shared" si="6"/>
        <v>2</v>
      </c>
      <c r="I80" s="228">
        <f t="shared" si="6"/>
        <v>0</v>
      </c>
      <c r="J80" s="228">
        <f t="shared" si="6"/>
        <v>0</v>
      </c>
      <c r="K80" s="228">
        <f t="shared" si="6"/>
        <v>0</v>
      </c>
      <c r="L80" s="55"/>
    </row>
    <row r="81" spans="1:12" ht="21" customHeight="1">
      <c r="A81" s="333"/>
      <c r="B81" s="306" t="s">
        <v>354</v>
      </c>
      <c r="C81" s="306"/>
      <c r="D81" s="306"/>
      <c r="E81" s="306"/>
      <c r="F81" s="229">
        <f t="shared" ref="F81:K81" si="7">F58+F71+F80</f>
        <v>21</v>
      </c>
      <c r="G81" s="229">
        <f t="shared" si="7"/>
        <v>14</v>
      </c>
      <c r="H81" s="229">
        <f t="shared" si="7"/>
        <v>12</v>
      </c>
      <c r="I81" s="229">
        <f t="shared" si="7"/>
        <v>20</v>
      </c>
      <c r="J81" s="229">
        <f t="shared" si="7"/>
        <v>6</v>
      </c>
      <c r="K81" s="229">
        <f t="shared" si="7"/>
        <v>14</v>
      </c>
      <c r="L81" s="56"/>
    </row>
    <row r="82" spans="1:12" ht="21" customHeight="1">
      <c r="A82" s="333">
        <v>2</v>
      </c>
      <c r="B82" s="298">
        <v>1</v>
      </c>
      <c r="C82" s="297" t="s">
        <v>327</v>
      </c>
      <c r="D82" s="298" t="s">
        <v>17</v>
      </c>
      <c r="E82" s="298"/>
      <c r="F82" s="298"/>
      <c r="G82" s="298"/>
      <c r="H82" s="298"/>
      <c r="I82" s="298"/>
      <c r="J82" s="298"/>
      <c r="K82" s="298"/>
      <c r="L82" s="292"/>
    </row>
    <row r="83" spans="1:12" ht="21" customHeight="1">
      <c r="A83" s="333"/>
      <c r="B83" s="298"/>
      <c r="C83" s="298"/>
      <c r="D83" s="298"/>
      <c r="E83" s="298"/>
      <c r="F83" s="227"/>
      <c r="G83" s="227"/>
      <c r="H83" s="227"/>
      <c r="I83" s="227"/>
      <c r="J83" s="227"/>
      <c r="K83" s="227"/>
      <c r="L83" s="292"/>
    </row>
    <row r="84" spans="1:12" ht="21" customHeight="1">
      <c r="A84" s="333"/>
      <c r="B84" s="298"/>
      <c r="C84" s="302" t="s">
        <v>338</v>
      </c>
      <c r="D84" s="302"/>
      <c r="E84" s="302"/>
      <c r="F84" s="228">
        <f t="shared" ref="F84:K84" si="8">F83</f>
        <v>0</v>
      </c>
      <c r="G84" s="228">
        <f t="shared" si="8"/>
        <v>0</v>
      </c>
      <c r="H84" s="228">
        <f t="shared" si="8"/>
        <v>0</v>
      </c>
      <c r="I84" s="228">
        <f t="shared" si="8"/>
        <v>0</v>
      </c>
      <c r="J84" s="228">
        <f t="shared" si="8"/>
        <v>0</v>
      </c>
      <c r="K84" s="228">
        <f t="shared" si="8"/>
        <v>0</v>
      </c>
      <c r="L84" s="57"/>
    </row>
    <row r="85" spans="1:12" ht="21" customHeight="1">
      <c r="A85" s="333"/>
      <c r="B85" s="298"/>
      <c r="C85" s="297" t="s">
        <v>339</v>
      </c>
      <c r="D85" s="298" t="s">
        <v>340</v>
      </c>
      <c r="E85" s="298"/>
      <c r="F85" s="295"/>
      <c r="G85" s="295"/>
      <c r="H85" s="295"/>
      <c r="I85" s="295"/>
      <c r="J85" s="295"/>
      <c r="K85" s="295"/>
      <c r="L85" s="292"/>
    </row>
    <row r="86" spans="1:12" ht="21" customHeight="1">
      <c r="A86" s="333"/>
      <c r="B86" s="298"/>
      <c r="C86" s="298"/>
      <c r="D86" s="298"/>
      <c r="E86" s="298"/>
      <c r="F86" s="224"/>
      <c r="G86" s="224"/>
      <c r="H86" s="224"/>
      <c r="I86" s="224"/>
      <c r="J86" s="224"/>
      <c r="K86" s="224"/>
      <c r="L86" s="292"/>
    </row>
    <row r="87" spans="1:12" ht="21" customHeight="1">
      <c r="A87" s="333"/>
      <c r="B87" s="298"/>
      <c r="C87" s="298"/>
      <c r="D87" s="287" t="s">
        <v>330</v>
      </c>
      <c r="E87" s="287"/>
      <c r="F87" s="289" t="s">
        <v>364</v>
      </c>
      <c r="G87" s="290"/>
      <c r="H87" s="291"/>
      <c r="I87" s="289" t="s">
        <v>364</v>
      </c>
      <c r="J87" s="290"/>
      <c r="K87" s="291"/>
      <c r="L87" s="304" t="s">
        <v>329</v>
      </c>
    </row>
    <row r="88" spans="1:12" ht="21" customHeight="1">
      <c r="A88" s="333"/>
      <c r="B88" s="298"/>
      <c r="C88" s="298"/>
      <c r="D88" s="303"/>
      <c r="E88" s="288"/>
      <c r="F88" s="224">
        <v>3</v>
      </c>
      <c r="G88" s="224">
        <v>1</v>
      </c>
      <c r="H88" s="224">
        <v>3</v>
      </c>
      <c r="I88" s="224">
        <v>3</v>
      </c>
      <c r="J88" s="224">
        <v>0</v>
      </c>
      <c r="K88" s="224">
        <v>3</v>
      </c>
      <c r="L88" s="305"/>
    </row>
    <row r="89" spans="1:12" ht="21" customHeight="1">
      <c r="A89" s="333"/>
      <c r="B89" s="298"/>
      <c r="C89" s="298"/>
      <c r="D89" s="303"/>
      <c r="E89" s="287"/>
      <c r="F89" s="289" t="s">
        <v>365</v>
      </c>
      <c r="G89" s="290"/>
      <c r="H89" s="291"/>
      <c r="I89" s="289" t="s">
        <v>365</v>
      </c>
      <c r="J89" s="290"/>
      <c r="K89" s="291"/>
      <c r="L89" s="304" t="s">
        <v>329</v>
      </c>
    </row>
    <row r="90" spans="1:12" ht="21" customHeight="1">
      <c r="A90" s="333"/>
      <c r="B90" s="298"/>
      <c r="C90" s="298"/>
      <c r="D90" s="303"/>
      <c r="E90" s="288"/>
      <c r="F90" s="224">
        <v>2</v>
      </c>
      <c r="G90" s="224">
        <v>1</v>
      </c>
      <c r="H90" s="224">
        <v>1</v>
      </c>
      <c r="I90" s="224">
        <v>2</v>
      </c>
      <c r="J90" s="224">
        <v>0</v>
      </c>
      <c r="K90" s="224">
        <v>2</v>
      </c>
      <c r="L90" s="305"/>
    </row>
    <row r="91" spans="1:12" ht="21" customHeight="1">
      <c r="A91" s="333"/>
      <c r="B91" s="298"/>
      <c r="C91" s="298"/>
      <c r="D91" s="303"/>
      <c r="E91" s="287"/>
      <c r="F91" s="289" t="s">
        <v>366</v>
      </c>
      <c r="G91" s="290"/>
      <c r="H91" s="291"/>
      <c r="I91" s="289" t="s">
        <v>366</v>
      </c>
      <c r="J91" s="290"/>
      <c r="K91" s="291"/>
      <c r="L91" s="304" t="s">
        <v>329</v>
      </c>
    </row>
    <row r="92" spans="1:12" ht="21" customHeight="1">
      <c r="A92" s="333"/>
      <c r="B92" s="298"/>
      <c r="C92" s="298"/>
      <c r="D92" s="303"/>
      <c r="E92" s="288"/>
      <c r="F92" s="224">
        <v>3</v>
      </c>
      <c r="G92" s="224">
        <v>2</v>
      </c>
      <c r="H92" s="224">
        <v>2</v>
      </c>
      <c r="I92" s="224">
        <v>3</v>
      </c>
      <c r="J92" s="224">
        <v>0</v>
      </c>
      <c r="K92" s="224">
        <v>3</v>
      </c>
      <c r="L92" s="305"/>
    </row>
    <row r="93" spans="1:12" ht="21" customHeight="1">
      <c r="A93" s="333"/>
      <c r="B93" s="298"/>
      <c r="C93" s="298"/>
      <c r="D93" s="303"/>
      <c r="E93" s="287"/>
      <c r="F93" s="289" t="s">
        <v>367</v>
      </c>
      <c r="G93" s="290"/>
      <c r="H93" s="291"/>
      <c r="I93" s="289" t="s">
        <v>367</v>
      </c>
      <c r="J93" s="290"/>
      <c r="K93" s="291"/>
      <c r="L93" s="304" t="s">
        <v>329</v>
      </c>
    </row>
    <row r="94" spans="1:12" ht="21" customHeight="1">
      <c r="A94" s="333"/>
      <c r="B94" s="298"/>
      <c r="C94" s="298"/>
      <c r="D94" s="303"/>
      <c r="E94" s="288"/>
      <c r="F94" s="224">
        <v>3</v>
      </c>
      <c r="G94" s="224">
        <v>2</v>
      </c>
      <c r="H94" s="224">
        <v>2</v>
      </c>
      <c r="I94" s="224">
        <v>3</v>
      </c>
      <c r="J94" s="224">
        <v>0</v>
      </c>
      <c r="K94" s="224">
        <v>3</v>
      </c>
      <c r="L94" s="305"/>
    </row>
    <row r="95" spans="1:12" ht="21" customHeight="1">
      <c r="A95" s="333"/>
      <c r="B95" s="298"/>
      <c r="C95" s="298"/>
      <c r="D95" s="303"/>
      <c r="E95" s="298"/>
      <c r="F95" s="297" t="s">
        <v>368</v>
      </c>
      <c r="G95" s="298"/>
      <c r="H95" s="298"/>
      <c r="I95" s="297" t="s">
        <v>368</v>
      </c>
      <c r="J95" s="298"/>
      <c r="K95" s="298"/>
      <c r="L95" s="292" t="s">
        <v>329</v>
      </c>
    </row>
    <row r="96" spans="1:12" ht="21" customHeight="1">
      <c r="A96" s="333"/>
      <c r="B96" s="298"/>
      <c r="C96" s="298"/>
      <c r="D96" s="288"/>
      <c r="E96" s="298"/>
      <c r="F96" s="227">
        <v>3</v>
      </c>
      <c r="G96" s="227">
        <v>1</v>
      </c>
      <c r="H96" s="227">
        <v>3</v>
      </c>
      <c r="I96" s="227">
        <v>3</v>
      </c>
      <c r="J96" s="227">
        <v>0</v>
      </c>
      <c r="K96" s="227">
        <v>3</v>
      </c>
      <c r="L96" s="292"/>
    </row>
    <row r="97" spans="1:12" ht="21" customHeight="1">
      <c r="A97" s="333"/>
      <c r="B97" s="298"/>
      <c r="C97" s="302" t="s">
        <v>343</v>
      </c>
      <c r="D97" s="302"/>
      <c r="E97" s="302"/>
      <c r="F97" s="228">
        <f>F86+F90+F88+F92+F94+F96</f>
        <v>14</v>
      </c>
      <c r="G97" s="228">
        <f t="shared" ref="G97:K97" si="9">G86+G90+G88+G92+G94+G96</f>
        <v>7</v>
      </c>
      <c r="H97" s="228">
        <f t="shared" si="9"/>
        <v>11</v>
      </c>
      <c r="I97" s="228">
        <f t="shared" si="9"/>
        <v>14</v>
      </c>
      <c r="J97" s="228">
        <f t="shared" si="9"/>
        <v>0</v>
      </c>
      <c r="K97" s="228">
        <f t="shared" si="9"/>
        <v>14</v>
      </c>
      <c r="L97" s="57"/>
    </row>
    <row r="98" spans="1:12" ht="21" customHeight="1">
      <c r="A98" s="333"/>
      <c r="B98" s="298"/>
      <c r="C98" s="297" t="s">
        <v>344</v>
      </c>
      <c r="D98" s="298" t="s">
        <v>340</v>
      </c>
      <c r="E98" s="298"/>
      <c r="F98" s="298"/>
      <c r="G98" s="298"/>
      <c r="H98" s="298"/>
      <c r="I98" s="298"/>
      <c r="J98" s="298"/>
      <c r="K98" s="298"/>
      <c r="L98" s="292"/>
    </row>
    <row r="99" spans="1:12" ht="21" customHeight="1">
      <c r="A99" s="333"/>
      <c r="B99" s="298"/>
      <c r="C99" s="298"/>
      <c r="D99" s="298"/>
      <c r="E99" s="298"/>
      <c r="F99" s="227"/>
      <c r="G99" s="227"/>
      <c r="H99" s="227"/>
      <c r="I99" s="227"/>
      <c r="J99" s="227"/>
      <c r="K99" s="227"/>
      <c r="L99" s="292"/>
    </row>
    <row r="100" spans="1:12" ht="21" customHeight="1">
      <c r="A100" s="333"/>
      <c r="B100" s="298"/>
      <c r="C100" s="298"/>
      <c r="D100" s="287" t="s">
        <v>330</v>
      </c>
      <c r="E100" s="287"/>
      <c r="F100" s="289" t="s">
        <v>369</v>
      </c>
      <c r="G100" s="290"/>
      <c r="H100" s="291"/>
      <c r="I100" s="289"/>
      <c r="J100" s="290"/>
      <c r="K100" s="291"/>
      <c r="L100" s="284" t="s">
        <v>332</v>
      </c>
    </row>
    <row r="101" spans="1:12" ht="21" customHeight="1">
      <c r="A101" s="333"/>
      <c r="B101" s="298"/>
      <c r="C101" s="298"/>
      <c r="D101" s="303"/>
      <c r="E101" s="288"/>
      <c r="F101" s="224">
        <v>1</v>
      </c>
      <c r="G101" s="224">
        <v>1</v>
      </c>
      <c r="H101" s="224">
        <v>0</v>
      </c>
      <c r="I101" s="224"/>
      <c r="J101" s="224"/>
      <c r="K101" s="224"/>
      <c r="L101" s="285"/>
    </row>
    <row r="102" spans="1:12" ht="21" customHeight="1">
      <c r="A102" s="333"/>
      <c r="B102" s="298"/>
      <c r="C102" s="298"/>
      <c r="D102" s="303"/>
      <c r="E102" s="287"/>
      <c r="F102" s="289" t="s">
        <v>370</v>
      </c>
      <c r="G102" s="290"/>
      <c r="H102" s="291"/>
      <c r="I102" s="293"/>
      <c r="J102" s="290"/>
      <c r="K102" s="291"/>
      <c r="L102" s="284" t="s">
        <v>347</v>
      </c>
    </row>
    <row r="103" spans="1:12" ht="21" customHeight="1">
      <c r="A103" s="333"/>
      <c r="B103" s="298"/>
      <c r="C103" s="298"/>
      <c r="D103" s="303"/>
      <c r="E103" s="288"/>
      <c r="F103" s="224">
        <v>3</v>
      </c>
      <c r="G103" s="224">
        <v>1</v>
      </c>
      <c r="H103" s="224">
        <v>3</v>
      </c>
      <c r="I103" s="224"/>
      <c r="J103" s="224"/>
      <c r="K103" s="224"/>
      <c r="L103" s="285"/>
    </row>
    <row r="104" spans="1:12" ht="21" customHeight="1">
      <c r="A104" s="333"/>
      <c r="B104" s="298"/>
      <c r="C104" s="298"/>
      <c r="D104" s="303"/>
      <c r="E104" s="287"/>
      <c r="F104" s="289" t="s">
        <v>371</v>
      </c>
      <c r="G104" s="290"/>
      <c r="H104" s="291"/>
      <c r="I104" s="289"/>
      <c r="J104" s="290"/>
      <c r="K104" s="291"/>
      <c r="L104" s="284" t="s">
        <v>347</v>
      </c>
    </row>
    <row r="105" spans="1:12" ht="21" customHeight="1">
      <c r="A105" s="333"/>
      <c r="B105" s="298"/>
      <c r="C105" s="298"/>
      <c r="D105" s="303"/>
      <c r="E105" s="288"/>
      <c r="F105" s="224">
        <v>2</v>
      </c>
      <c r="G105" s="224">
        <v>1</v>
      </c>
      <c r="H105" s="224">
        <v>2</v>
      </c>
      <c r="I105" s="224"/>
      <c r="J105" s="224"/>
      <c r="K105" s="224"/>
      <c r="L105" s="285"/>
    </row>
    <row r="106" spans="1:12" ht="21" customHeight="1">
      <c r="A106" s="333"/>
      <c r="B106" s="298"/>
      <c r="C106" s="298"/>
      <c r="D106" s="303"/>
      <c r="E106" s="287"/>
      <c r="F106" s="297" t="s">
        <v>372</v>
      </c>
      <c r="G106" s="298"/>
      <c r="H106" s="298"/>
      <c r="I106" s="293"/>
      <c r="J106" s="290"/>
      <c r="K106" s="291"/>
      <c r="L106" s="284" t="s">
        <v>332</v>
      </c>
    </row>
    <row r="107" spans="1:12" ht="21" customHeight="1">
      <c r="A107" s="333"/>
      <c r="B107" s="298"/>
      <c r="C107" s="298"/>
      <c r="D107" s="303"/>
      <c r="E107" s="288"/>
      <c r="F107" s="224">
        <v>3</v>
      </c>
      <c r="G107" s="224">
        <v>1</v>
      </c>
      <c r="H107" s="224">
        <v>3</v>
      </c>
      <c r="I107" s="224"/>
      <c r="J107" s="224"/>
      <c r="K107" s="224"/>
      <c r="L107" s="285"/>
    </row>
    <row r="108" spans="1:12" ht="21" customHeight="1">
      <c r="A108" s="333"/>
      <c r="B108" s="298"/>
      <c r="C108" s="298"/>
      <c r="D108" s="303"/>
      <c r="E108" s="287"/>
      <c r="F108" s="289"/>
      <c r="G108" s="290"/>
      <c r="H108" s="291"/>
      <c r="I108" s="289" t="s">
        <v>373</v>
      </c>
      <c r="J108" s="290"/>
      <c r="K108" s="291"/>
      <c r="L108" s="284" t="s">
        <v>336</v>
      </c>
    </row>
    <row r="109" spans="1:12" ht="21" customHeight="1">
      <c r="A109" s="333"/>
      <c r="B109" s="298"/>
      <c r="C109" s="298"/>
      <c r="D109" s="303"/>
      <c r="E109" s="288"/>
      <c r="F109" s="224"/>
      <c r="G109" s="224"/>
      <c r="H109" s="224"/>
      <c r="I109" s="224">
        <v>1</v>
      </c>
      <c r="J109" s="224">
        <v>1</v>
      </c>
      <c r="K109" s="224">
        <v>0</v>
      </c>
      <c r="L109" s="285"/>
    </row>
    <row r="110" spans="1:12" ht="21" customHeight="1">
      <c r="A110" s="333"/>
      <c r="B110" s="298"/>
      <c r="C110" s="298"/>
      <c r="D110" s="303"/>
      <c r="E110" s="225"/>
      <c r="F110" s="298"/>
      <c r="G110" s="298"/>
      <c r="H110" s="298"/>
      <c r="I110" s="297" t="s">
        <v>374</v>
      </c>
      <c r="J110" s="298"/>
      <c r="K110" s="298"/>
      <c r="L110" s="286" t="s">
        <v>329</v>
      </c>
    </row>
    <row r="111" spans="1:12" ht="21" customHeight="1">
      <c r="A111" s="333"/>
      <c r="B111" s="298"/>
      <c r="C111" s="298"/>
      <c r="D111" s="303"/>
      <c r="E111" s="225"/>
      <c r="F111" s="227"/>
      <c r="G111" s="227"/>
      <c r="H111" s="227"/>
      <c r="I111" s="227">
        <v>2</v>
      </c>
      <c r="J111" s="227">
        <v>1</v>
      </c>
      <c r="K111" s="227">
        <v>1</v>
      </c>
      <c r="L111" s="286"/>
    </row>
    <row r="112" spans="1:12" ht="21" customHeight="1">
      <c r="A112" s="333"/>
      <c r="B112" s="298"/>
      <c r="C112" s="298"/>
      <c r="D112" s="303"/>
      <c r="E112" s="287"/>
      <c r="F112" s="293"/>
      <c r="G112" s="290"/>
      <c r="H112" s="291"/>
      <c r="I112" s="289" t="s">
        <v>375</v>
      </c>
      <c r="J112" s="340"/>
      <c r="K112" s="341"/>
      <c r="L112" s="284" t="s">
        <v>347</v>
      </c>
    </row>
    <row r="113" spans="1:12" ht="21" customHeight="1">
      <c r="A113" s="333"/>
      <c r="B113" s="298"/>
      <c r="C113" s="298"/>
      <c r="D113" s="288"/>
      <c r="E113" s="288"/>
      <c r="F113" s="224"/>
      <c r="G113" s="224"/>
      <c r="H113" s="224"/>
      <c r="I113" s="224">
        <v>3</v>
      </c>
      <c r="J113" s="224">
        <v>0</v>
      </c>
      <c r="K113" s="224">
        <v>3</v>
      </c>
      <c r="L113" s="285"/>
    </row>
    <row r="114" spans="1:12" ht="21" customHeight="1">
      <c r="A114" s="333"/>
      <c r="B114" s="298"/>
      <c r="C114" s="302" t="s">
        <v>353</v>
      </c>
      <c r="D114" s="302"/>
      <c r="E114" s="302"/>
      <c r="F114" s="228">
        <f>F99+F101+F103+F105+F107+F113</f>
        <v>9</v>
      </c>
      <c r="G114" s="228">
        <f>G99+G101+G103+G105+G107+G113</f>
        <v>4</v>
      </c>
      <c r="H114" s="228">
        <f>H99+H101+H103+H105+H107+H113</f>
        <v>8</v>
      </c>
      <c r="I114" s="228">
        <f>I99+I101+I103+I109+I111+I105+I107+I113</f>
        <v>6</v>
      </c>
      <c r="J114" s="228">
        <f>J99+J101+J103+J105+J107+J113</f>
        <v>0</v>
      </c>
      <c r="K114" s="228">
        <f>K99+K101+K103+K109+K111+K105+K107+K113</f>
        <v>4</v>
      </c>
      <c r="L114" s="57"/>
    </row>
    <row r="115" spans="1:12" ht="21" customHeight="1">
      <c r="A115" s="333"/>
      <c r="B115" s="306" t="s">
        <v>354</v>
      </c>
      <c r="C115" s="306"/>
      <c r="D115" s="306"/>
      <c r="E115" s="306"/>
      <c r="F115" s="229">
        <f t="shared" ref="F115:K115" si="10">F84+F97+F114</f>
        <v>23</v>
      </c>
      <c r="G115" s="229">
        <f t="shared" si="10"/>
        <v>11</v>
      </c>
      <c r="H115" s="229">
        <f t="shared" si="10"/>
        <v>19</v>
      </c>
      <c r="I115" s="229">
        <f t="shared" si="10"/>
        <v>20</v>
      </c>
      <c r="J115" s="229">
        <f t="shared" si="10"/>
        <v>0</v>
      </c>
      <c r="K115" s="229">
        <f t="shared" si="10"/>
        <v>18</v>
      </c>
      <c r="L115" s="56"/>
    </row>
    <row r="116" spans="1:12" ht="21" customHeight="1">
      <c r="A116" s="333"/>
      <c r="B116" s="298">
        <v>2</v>
      </c>
      <c r="C116" s="297" t="s">
        <v>327</v>
      </c>
      <c r="D116" s="298" t="s">
        <v>17</v>
      </c>
      <c r="E116" s="298"/>
      <c r="F116" s="298"/>
      <c r="G116" s="298"/>
      <c r="H116" s="298"/>
      <c r="I116" s="298"/>
      <c r="J116" s="298"/>
      <c r="K116" s="298"/>
      <c r="L116" s="296"/>
    </row>
    <row r="117" spans="1:12" ht="21" customHeight="1">
      <c r="A117" s="333"/>
      <c r="B117" s="298"/>
      <c r="C117" s="298"/>
      <c r="D117" s="298"/>
      <c r="E117" s="298"/>
      <c r="F117" s="227"/>
      <c r="G117" s="227"/>
      <c r="H117" s="227"/>
      <c r="I117" s="227"/>
      <c r="J117" s="227"/>
      <c r="K117" s="227"/>
      <c r="L117" s="286"/>
    </row>
    <row r="118" spans="1:12" ht="21" customHeight="1">
      <c r="A118" s="333"/>
      <c r="B118" s="298"/>
      <c r="C118" s="298"/>
      <c r="D118" s="298" t="s">
        <v>330</v>
      </c>
      <c r="E118" s="287"/>
      <c r="F118" s="293"/>
      <c r="G118" s="290"/>
      <c r="H118" s="291"/>
      <c r="I118" s="293"/>
      <c r="J118" s="290"/>
      <c r="K118" s="291"/>
      <c r="L118" s="284"/>
    </row>
    <row r="119" spans="1:12" ht="21" customHeight="1">
      <c r="A119" s="333"/>
      <c r="B119" s="298"/>
      <c r="C119" s="298"/>
      <c r="D119" s="298"/>
      <c r="E119" s="288"/>
      <c r="F119" s="224"/>
      <c r="G119" s="224"/>
      <c r="H119" s="224"/>
      <c r="I119" s="224"/>
      <c r="J119" s="224"/>
      <c r="K119" s="224"/>
      <c r="L119" s="285"/>
    </row>
    <row r="120" spans="1:12" ht="21" customHeight="1">
      <c r="A120" s="333"/>
      <c r="B120" s="298"/>
      <c r="C120" s="302" t="s">
        <v>338</v>
      </c>
      <c r="D120" s="302"/>
      <c r="E120" s="302"/>
      <c r="F120" s="228">
        <f>F117+F119</f>
        <v>0</v>
      </c>
      <c r="G120" s="228">
        <f t="shared" ref="G120:K120" si="11">G117+G119</f>
        <v>0</v>
      </c>
      <c r="H120" s="228">
        <f t="shared" si="11"/>
        <v>0</v>
      </c>
      <c r="I120" s="228">
        <f t="shared" si="11"/>
        <v>0</v>
      </c>
      <c r="J120" s="228">
        <f t="shared" si="11"/>
        <v>0</v>
      </c>
      <c r="K120" s="228">
        <f t="shared" si="11"/>
        <v>0</v>
      </c>
      <c r="L120" s="55"/>
    </row>
    <row r="121" spans="1:12" ht="21" customHeight="1">
      <c r="A121" s="333"/>
      <c r="B121" s="298"/>
      <c r="C121" s="297" t="s">
        <v>339</v>
      </c>
      <c r="D121" s="298" t="s">
        <v>340</v>
      </c>
      <c r="E121" s="298"/>
      <c r="F121" s="294" t="s">
        <v>376</v>
      </c>
      <c r="G121" s="295"/>
      <c r="H121" s="295"/>
      <c r="I121" s="294" t="s">
        <v>376</v>
      </c>
      <c r="J121" s="295"/>
      <c r="K121" s="295"/>
      <c r="L121" s="286" t="s">
        <v>329</v>
      </c>
    </row>
    <row r="122" spans="1:12" ht="21" customHeight="1">
      <c r="A122" s="333"/>
      <c r="B122" s="298"/>
      <c r="C122" s="298"/>
      <c r="D122" s="298"/>
      <c r="E122" s="298"/>
      <c r="F122" s="224">
        <v>3</v>
      </c>
      <c r="G122" s="224">
        <v>1</v>
      </c>
      <c r="H122" s="224">
        <v>3</v>
      </c>
      <c r="I122" s="224">
        <v>3</v>
      </c>
      <c r="J122" s="224">
        <v>0</v>
      </c>
      <c r="K122" s="224">
        <v>3</v>
      </c>
      <c r="L122" s="286"/>
    </row>
    <row r="123" spans="1:12" ht="21" customHeight="1">
      <c r="A123" s="333"/>
      <c r="B123" s="298"/>
      <c r="C123" s="298"/>
      <c r="D123" s="287" t="s">
        <v>330</v>
      </c>
      <c r="E123" s="287"/>
      <c r="F123" s="289" t="s">
        <v>377</v>
      </c>
      <c r="G123" s="290"/>
      <c r="H123" s="291"/>
      <c r="I123" s="289" t="s">
        <v>377</v>
      </c>
      <c r="J123" s="290"/>
      <c r="K123" s="291"/>
      <c r="L123" s="284" t="s">
        <v>329</v>
      </c>
    </row>
    <row r="124" spans="1:12" ht="21" customHeight="1">
      <c r="A124" s="333"/>
      <c r="B124" s="298"/>
      <c r="C124" s="298"/>
      <c r="D124" s="303"/>
      <c r="E124" s="288"/>
      <c r="F124" s="224">
        <v>3</v>
      </c>
      <c r="G124" s="224">
        <v>2</v>
      </c>
      <c r="H124" s="224">
        <v>2</v>
      </c>
      <c r="I124" s="224">
        <v>3</v>
      </c>
      <c r="J124" s="224">
        <v>0</v>
      </c>
      <c r="K124" s="224">
        <v>3</v>
      </c>
      <c r="L124" s="285"/>
    </row>
    <row r="125" spans="1:12" ht="21" customHeight="1">
      <c r="A125" s="333"/>
      <c r="B125" s="298"/>
      <c r="C125" s="298"/>
      <c r="D125" s="303"/>
      <c r="E125" s="287"/>
      <c r="F125" s="289" t="s">
        <v>378</v>
      </c>
      <c r="G125" s="290"/>
      <c r="H125" s="291"/>
      <c r="I125" s="293"/>
      <c r="J125" s="290"/>
      <c r="K125" s="291"/>
      <c r="L125" s="284" t="s">
        <v>332</v>
      </c>
    </row>
    <row r="126" spans="1:12" ht="21" customHeight="1">
      <c r="A126" s="333"/>
      <c r="B126" s="298"/>
      <c r="C126" s="298"/>
      <c r="D126" s="303"/>
      <c r="E126" s="288"/>
      <c r="F126" s="224">
        <v>2</v>
      </c>
      <c r="G126" s="224">
        <v>1</v>
      </c>
      <c r="H126" s="224">
        <v>2</v>
      </c>
      <c r="I126" s="224"/>
      <c r="J126" s="224"/>
      <c r="K126" s="224"/>
      <c r="L126" s="285"/>
    </row>
    <row r="127" spans="1:12" ht="21" customHeight="1">
      <c r="A127" s="333"/>
      <c r="B127" s="298"/>
      <c r="C127" s="302" t="s">
        <v>343</v>
      </c>
      <c r="D127" s="302"/>
      <c r="E127" s="302"/>
      <c r="F127" s="228">
        <f>F122+F124+F126</f>
        <v>8</v>
      </c>
      <c r="G127" s="228">
        <f t="shared" ref="G127:K127" si="12">G122+G124+G126</f>
        <v>4</v>
      </c>
      <c r="H127" s="228">
        <f t="shared" si="12"/>
        <v>7</v>
      </c>
      <c r="I127" s="228">
        <f t="shared" si="12"/>
        <v>6</v>
      </c>
      <c r="J127" s="228">
        <f t="shared" si="12"/>
        <v>0</v>
      </c>
      <c r="K127" s="228">
        <f t="shared" si="12"/>
        <v>6</v>
      </c>
      <c r="L127" s="55"/>
    </row>
    <row r="128" spans="1:12" ht="21" customHeight="1">
      <c r="A128" s="333"/>
      <c r="B128" s="298"/>
      <c r="C128" s="297" t="s">
        <v>379</v>
      </c>
      <c r="D128" s="298" t="s">
        <v>340</v>
      </c>
      <c r="E128" s="298"/>
      <c r="F128" s="297" t="s">
        <v>380</v>
      </c>
      <c r="G128" s="298"/>
      <c r="H128" s="298"/>
      <c r="I128" s="297" t="s">
        <v>380</v>
      </c>
      <c r="J128" s="298"/>
      <c r="K128" s="298"/>
      <c r="L128" s="299"/>
    </row>
    <row r="129" spans="1:12" ht="21" customHeight="1">
      <c r="A129" s="333"/>
      <c r="B129" s="298"/>
      <c r="C129" s="298"/>
      <c r="D129" s="298"/>
      <c r="E129" s="298"/>
      <c r="F129" s="227">
        <v>3</v>
      </c>
      <c r="G129" s="227">
        <v>0</v>
      </c>
      <c r="H129" s="227">
        <v>0</v>
      </c>
      <c r="I129" s="227">
        <v>3</v>
      </c>
      <c r="J129" s="227">
        <v>0</v>
      </c>
      <c r="K129" s="227">
        <v>0</v>
      </c>
      <c r="L129" s="299"/>
    </row>
    <row r="130" spans="1:12" ht="21" customHeight="1">
      <c r="A130" s="333"/>
      <c r="B130" s="298"/>
      <c r="C130" s="298"/>
      <c r="D130" s="287" t="s">
        <v>330</v>
      </c>
      <c r="E130" s="287"/>
      <c r="F130" s="289" t="s">
        <v>381</v>
      </c>
      <c r="G130" s="290"/>
      <c r="H130" s="291"/>
      <c r="I130" s="293"/>
      <c r="J130" s="290"/>
      <c r="K130" s="291"/>
      <c r="L130" s="284" t="s">
        <v>332</v>
      </c>
    </row>
    <row r="131" spans="1:12" ht="21" customHeight="1">
      <c r="A131" s="333"/>
      <c r="B131" s="298"/>
      <c r="C131" s="298"/>
      <c r="D131" s="303"/>
      <c r="E131" s="288"/>
      <c r="F131" s="224">
        <v>1</v>
      </c>
      <c r="G131" s="224">
        <v>1</v>
      </c>
      <c r="H131" s="224">
        <v>0</v>
      </c>
      <c r="I131" s="224"/>
      <c r="J131" s="224"/>
      <c r="K131" s="224"/>
      <c r="L131" s="285"/>
    </row>
    <row r="132" spans="1:12" ht="21" customHeight="1">
      <c r="A132" s="333"/>
      <c r="B132" s="298"/>
      <c r="C132" s="298"/>
      <c r="D132" s="303"/>
      <c r="E132" s="287"/>
      <c r="F132" s="293"/>
      <c r="G132" s="290"/>
      <c r="H132" s="291"/>
      <c r="I132" s="289" t="s">
        <v>382</v>
      </c>
      <c r="J132" s="290"/>
      <c r="K132" s="291"/>
      <c r="L132" s="284" t="s">
        <v>347</v>
      </c>
    </row>
    <row r="133" spans="1:12" ht="21" customHeight="1">
      <c r="A133" s="333"/>
      <c r="B133" s="298"/>
      <c r="C133" s="298"/>
      <c r="D133" s="303"/>
      <c r="E133" s="288"/>
      <c r="F133" s="224"/>
      <c r="G133" s="224"/>
      <c r="H133" s="224"/>
      <c r="I133" s="224">
        <v>2</v>
      </c>
      <c r="J133" s="224">
        <v>1</v>
      </c>
      <c r="K133" s="224">
        <v>1</v>
      </c>
      <c r="L133" s="285"/>
    </row>
    <row r="134" spans="1:12" ht="21" customHeight="1">
      <c r="A134" s="333"/>
      <c r="B134" s="298"/>
      <c r="C134" s="298"/>
      <c r="D134" s="303"/>
      <c r="E134" s="287"/>
      <c r="F134" s="289" t="s">
        <v>383</v>
      </c>
      <c r="G134" s="290"/>
      <c r="H134" s="291"/>
      <c r="I134" s="289" t="s">
        <v>383</v>
      </c>
      <c r="J134" s="290"/>
      <c r="K134" s="291"/>
      <c r="L134" s="284" t="s">
        <v>329</v>
      </c>
    </row>
    <row r="135" spans="1:12" ht="21" customHeight="1">
      <c r="A135" s="333"/>
      <c r="B135" s="298"/>
      <c r="C135" s="298"/>
      <c r="D135" s="303"/>
      <c r="E135" s="288"/>
      <c r="F135" s="224">
        <v>3</v>
      </c>
      <c r="G135" s="224">
        <v>2</v>
      </c>
      <c r="H135" s="224">
        <v>2</v>
      </c>
      <c r="I135" s="224">
        <v>3</v>
      </c>
      <c r="J135" s="224">
        <v>0</v>
      </c>
      <c r="K135" s="224">
        <v>3</v>
      </c>
      <c r="L135" s="285"/>
    </row>
    <row r="136" spans="1:12" ht="21" customHeight="1">
      <c r="A136" s="333"/>
      <c r="B136" s="298"/>
      <c r="C136" s="298"/>
      <c r="D136" s="303"/>
      <c r="E136" s="287"/>
      <c r="F136" s="289" t="s">
        <v>384</v>
      </c>
      <c r="G136" s="290"/>
      <c r="H136" s="291"/>
      <c r="I136" s="293"/>
      <c r="J136" s="290"/>
      <c r="K136" s="291"/>
      <c r="L136" s="284" t="s">
        <v>332</v>
      </c>
    </row>
    <row r="137" spans="1:12" ht="21" customHeight="1">
      <c r="A137" s="333"/>
      <c r="B137" s="298"/>
      <c r="C137" s="298"/>
      <c r="D137" s="303"/>
      <c r="E137" s="288"/>
      <c r="F137" s="224">
        <v>3</v>
      </c>
      <c r="G137" s="224">
        <v>3</v>
      </c>
      <c r="H137" s="224">
        <v>0</v>
      </c>
      <c r="I137" s="224"/>
      <c r="J137" s="224"/>
      <c r="K137" s="224"/>
      <c r="L137" s="285"/>
    </row>
    <row r="138" spans="1:12" ht="21" customHeight="1">
      <c r="A138" s="333"/>
      <c r="B138" s="298"/>
      <c r="C138" s="298"/>
      <c r="D138" s="303"/>
      <c r="E138" s="287"/>
      <c r="F138" s="289" t="s">
        <v>382</v>
      </c>
      <c r="G138" s="290"/>
      <c r="H138" s="291"/>
      <c r="I138" s="293"/>
      <c r="J138" s="290"/>
      <c r="K138" s="291"/>
      <c r="L138" s="284" t="s">
        <v>385</v>
      </c>
    </row>
    <row r="139" spans="1:12" ht="21" customHeight="1">
      <c r="A139" s="333"/>
      <c r="B139" s="298"/>
      <c r="C139" s="298"/>
      <c r="D139" s="303"/>
      <c r="E139" s="288"/>
      <c r="F139" s="224">
        <v>2</v>
      </c>
      <c r="G139" s="224">
        <v>1</v>
      </c>
      <c r="H139" s="224">
        <v>2</v>
      </c>
      <c r="I139" s="224"/>
      <c r="J139" s="224"/>
      <c r="K139" s="224"/>
      <c r="L139" s="285"/>
    </row>
    <row r="140" spans="1:12" ht="21" customHeight="1">
      <c r="A140" s="333"/>
      <c r="B140" s="298"/>
      <c r="C140" s="298"/>
      <c r="D140" s="303"/>
      <c r="E140" s="287"/>
      <c r="F140" s="309" t="s">
        <v>386</v>
      </c>
      <c r="G140" s="310"/>
      <c r="H140" s="311"/>
      <c r="I140" s="312"/>
      <c r="J140" s="310"/>
      <c r="K140" s="311"/>
      <c r="L140" s="300" t="s">
        <v>385</v>
      </c>
    </row>
    <row r="141" spans="1:12" ht="21" customHeight="1">
      <c r="A141" s="333"/>
      <c r="B141" s="298"/>
      <c r="C141" s="298"/>
      <c r="D141" s="303"/>
      <c r="E141" s="288"/>
      <c r="F141" s="227">
        <v>3</v>
      </c>
      <c r="G141" s="227">
        <v>2</v>
      </c>
      <c r="H141" s="227">
        <v>2</v>
      </c>
      <c r="I141" s="227"/>
      <c r="J141" s="227"/>
      <c r="K141" s="227"/>
      <c r="L141" s="301"/>
    </row>
    <row r="142" spans="1:12" ht="21" customHeight="1">
      <c r="A142" s="333"/>
      <c r="B142" s="298"/>
      <c r="C142" s="298"/>
      <c r="D142" s="303"/>
      <c r="E142" s="298"/>
      <c r="F142" s="297" t="s">
        <v>387</v>
      </c>
      <c r="G142" s="298"/>
      <c r="H142" s="298"/>
      <c r="I142" s="297"/>
      <c r="J142" s="298"/>
      <c r="K142" s="298"/>
      <c r="L142" s="286" t="s">
        <v>332</v>
      </c>
    </row>
    <row r="143" spans="1:12" ht="21" customHeight="1">
      <c r="A143" s="333"/>
      <c r="B143" s="298"/>
      <c r="C143" s="298"/>
      <c r="D143" s="303"/>
      <c r="E143" s="298"/>
      <c r="F143" s="227">
        <v>3</v>
      </c>
      <c r="G143" s="227">
        <v>1</v>
      </c>
      <c r="H143" s="227">
        <v>3</v>
      </c>
      <c r="I143" s="227"/>
      <c r="J143" s="227"/>
      <c r="K143" s="227"/>
      <c r="L143" s="286"/>
    </row>
    <row r="144" spans="1:12" ht="21" customHeight="1">
      <c r="A144" s="333"/>
      <c r="B144" s="298"/>
      <c r="C144" s="298"/>
      <c r="D144" s="303"/>
      <c r="E144" s="298"/>
      <c r="F144" s="298"/>
      <c r="G144" s="298"/>
      <c r="H144" s="298"/>
      <c r="I144" s="297" t="s">
        <v>477</v>
      </c>
      <c r="J144" s="298"/>
      <c r="K144" s="298"/>
      <c r="L144" s="284" t="s">
        <v>336</v>
      </c>
    </row>
    <row r="145" spans="1:12" ht="21" customHeight="1">
      <c r="A145" s="333"/>
      <c r="B145" s="298"/>
      <c r="C145" s="298"/>
      <c r="D145" s="303"/>
      <c r="E145" s="298"/>
      <c r="F145" s="227"/>
      <c r="G145" s="227"/>
      <c r="H145" s="227"/>
      <c r="I145" s="226">
        <v>3</v>
      </c>
      <c r="J145" s="227">
        <v>0</v>
      </c>
      <c r="K145" s="227">
        <v>3</v>
      </c>
      <c r="L145" s="285"/>
    </row>
    <row r="146" spans="1:12" ht="21" customHeight="1">
      <c r="A146" s="333"/>
      <c r="B146" s="298"/>
      <c r="C146" s="298"/>
      <c r="D146" s="303"/>
      <c r="E146" s="298"/>
      <c r="F146" s="298"/>
      <c r="G146" s="298"/>
      <c r="H146" s="298"/>
      <c r="I146" s="297" t="s">
        <v>388</v>
      </c>
      <c r="J146" s="298"/>
      <c r="K146" s="298"/>
      <c r="L146" s="286" t="s">
        <v>336</v>
      </c>
    </row>
    <row r="147" spans="1:12" ht="21" customHeight="1">
      <c r="A147" s="333"/>
      <c r="B147" s="298"/>
      <c r="C147" s="298"/>
      <c r="D147" s="288"/>
      <c r="E147" s="298"/>
      <c r="F147" s="227"/>
      <c r="G147" s="227"/>
      <c r="H147" s="227"/>
      <c r="I147" s="227">
        <v>3</v>
      </c>
      <c r="J147" s="227">
        <v>0</v>
      </c>
      <c r="K147" s="227">
        <v>3</v>
      </c>
      <c r="L147" s="286"/>
    </row>
    <row r="148" spans="1:12" ht="21" customHeight="1">
      <c r="A148" s="333"/>
      <c r="B148" s="298"/>
      <c r="C148" s="302" t="s">
        <v>353</v>
      </c>
      <c r="D148" s="302"/>
      <c r="E148" s="302"/>
      <c r="F148" s="228">
        <f>F129+F131+F135+F137+F139+F141+F143+F145+F147</f>
        <v>18</v>
      </c>
      <c r="G148" s="228">
        <f>G129+G131+G135+G137+G139+G141+G143+G145+G147</f>
        <v>10</v>
      </c>
      <c r="H148" s="228">
        <f>H129+H131+H135+H137+H139+H141+H143+H145+H147</f>
        <v>9</v>
      </c>
      <c r="I148" s="228">
        <f>I129+I131+I135+I137+I139+I133+I141+I143+I145+I147</f>
        <v>14</v>
      </c>
      <c r="J148" s="228">
        <f>J129+J131+J135+J137+J139+J141+J143+J145+J147</f>
        <v>0</v>
      </c>
      <c r="K148" s="228">
        <f>K129+K131+K135+K137+K139+K141+K143+K145+K147</f>
        <v>9</v>
      </c>
      <c r="L148" s="55"/>
    </row>
    <row r="149" spans="1:12" ht="19.5" customHeight="1">
      <c r="A149" s="333"/>
      <c r="B149" s="306" t="s">
        <v>354</v>
      </c>
      <c r="C149" s="306"/>
      <c r="D149" s="306"/>
      <c r="E149" s="306"/>
      <c r="F149" s="229">
        <f t="shared" ref="F149:K149" si="13">F148+F127+F120</f>
        <v>26</v>
      </c>
      <c r="G149" s="229">
        <f t="shared" si="13"/>
        <v>14</v>
      </c>
      <c r="H149" s="229">
        <f t="shared" si="13"/>
        <v>16</v>
      </c>
      <c r="I149" s="229">
        <f t="shared" si="13"/>
        <v>20</v>
      </c>
      <c r="J149" s="229">
        <f t="shared" si="13"/>
        <v>0</v>
      </c>
      <c r="K149" s="229">
        <f t="shared" si="13"/>
        <v>15</v>
      </c>
      <c r="L149" s="56"/>
    </row>
    <row r="150" spans="1:12" ht="19.5" customHeight="1">
      <c r="A150" s="342" t="s">
        <v>20</v>
      </c>
      <c r="B150" s="306"/>
      <c r="C150" s="306"/>
      <c r="D150" s="306"/>
      <c r="E150" s="306"/>
      <c r="F150" s="229">
        <f t="shared" ref="F150:K150" si="14">F115+F81+F45+F149</f>
        <v>94</v>
      </c>
      <c r="G150" s="229">
        <f t="shared" si="14"/>
        <v>58</v>
      </c>
      <c r="H150" s="229">
        <f t="shared" si="14"/>
        <v>55</v>
      </c>
      <c r="I150" s="229">
        <f t="shared" si="14"/>
        <v>80</v>
      </c>
      <c r="J150" s="229">
        <f t="shared" si="14"/>
        <v>17</v>
      </c>
      <c r="K150" s="229">
        <f t="shared" si="14"/>
        <v>56</v>
      </c>
      <c r="L150" s="56"/>
    </row>
    <row r="151" spans="1:12" ht="19.5" customHeight="1">
      <c r="A151" s="343" t="s">
        <v>389</v>
      </c>
      <c r="B151" s="344"/>
      <c r="C151" s="344"/>
      <c r="D151" s="344"/>
      <c r="E151" s="344"/>
      <c r="F151" s="344"/>
      <c r="G151" s="344"/>
      <c r="H151" s="344"/>
      <c r="I151" s="344"/>
      <c r="J151" s="344"/>
      <c r="K151" s="344"/>
      <c r="L151" s="345"/>
    </row>
    <row r="152" spans="1:12" ht="19.5" customHeight="1">
      <c r="A152" s="343" t="s">
        <v>21</v>
      </c>
      <c r="B152" s="344"/>
      <c r="C152" s="346" t="s">
        <v>390</v>
      </c>
      <c r="D152" s="347"/>
      <c r="E152" s="347"/>
      <c r="F152" s="347"/>
      <c r="G152" s="348"/>
      <c r="H152" s="346" t="s">
        <v>22</v>
      </c>
      <c r="I152" s="347"/>
      <c r="J152" s="347"/>
      <c r="K152" s="348"/>
      <c r="L152" s="230" t="s">
        <v>23</v>
      </c>
    </row>
    <row r="153" spans="1:12" ht="19.5" customHeight="1">
      <c r="A153" s="343"/>
      <c r="B153" s="344"/>
      <c r="C153" s="346">
        <f>I122+I129</f>
        <v>6</v>
      </c>
      <c r="D153" s="347"/>
      <c r="E153" s="347"/>
      <c r="F153" s="347"/>
      <c r="G153" s="347"/>
      <c r="H153" s="346">
        <f>L153-C153</f>
        <v>61</v>
      </c>
      <c r="I153" s="347"/>
      <c r="J153" s="347"/>
      <c r="K153" s="348"/>
      <c r="L153" s="6">
        <f>I27+I44+I71+I80+I97+I114+I127+I148</f>
        <v>67</v>
      </c>
    </row>
    <row r="154" spans="1:12" ht="24" customHeight="1">
      <c r="A154" s="358" t="s">
        <v>34</v>
      </c>
      <c r="B154" s="344"/>
      <c r="C154" s="346" t="s">
        <v>39</v>
      </c>
      <c r="D154" s="347"/>
      <c r="E154" s="347"/>
      <c r="F154" s="347"/>
      <c r="G154" s="348"/>
      <c r="H154" s="347"/>
      <c r="I154" s="347"/>
      <c r="J154" s="347"/>
      <c r="K154" s="348"/>
      <c r="L154" s="230" t="s">
        <v>40</v>
      </c>
    </row>
    <row r="155" spans="1:12" ht="22.5" customHeight="1">
      <c r="A155" s="343"/>
      <c r="B155" s="344"/>
      <c r="C155" s="346">
        <f>L155</f>
        <v>13</v>
      </c>
      <c r="D155" s="347"/>
      <c r="E155" s="347"/>
      <c r="F155" s="347"/>
      <c r="G155" s="348"/>
      <c r="H155" s="347"/>
      <c r="I155" s="347"/>
      <c r="J155" s="347"/>
      <c r="K155" s="348"/>
      <c r="L155" s="230">
        <f>I20+I58+I84+I120</f>
        <v>13</v>
      </c>
    </row>
    <row r="156" spans="1:12" ht="26.25" customHeight="1">
      <c r="A156" s="349" t="s">
        <v>391</v>
      </c>
      <c r="B156" s="350"/>
      <c r="C156" s="353" t="s">
        <v>392</v>
      </c>
      <c r="D156" s="353"/>
      <c r="E156" s="354"/>
      <c r="F156" s="355" t="s">
        <v>393</v>
      </c>
      <c r="G156" s="355"/>
      <c r="H156" s="355" t="s">
        <v>394</v>
      </c>
      <c r="I156" s="355"/>
      <c r="J156" s="355" t="s">
        <v>395</v>
      </c>
      <c r="K156" s="355"/>
      <c r="L156" s="7" t="s">
        <v>396</v>
      </c>
    </row>
    <row r="157" spans="1:12" ht="30" customHeight="1" thickBot="1">
      <c r="A157" s="351"/>
      <c r="B157" s="352"/>
      <c r="C157" s="356">
        <f>SUM(F157:K157)</f>
        <v>32</v>
      </c>
      <c r="D157" s="356"/>
      <c r="E157" s="357"/>
      <c r="F157" s="352">
        <v>7</v>
      </c>
      <c r="G157" s="352"/>
      <c r="H157" s="352">
        <v>14</v>
      </c>
      <c r="I157" s="352"/>
      <c r="J157" s="352">
        <v>11</v>
      </c>
      <c r="K157" s="352"/>
      <c r="L157" s="8">
        <f>I150</f>
        <v>80</v>
      </c>
    </row>
  </sheetData>
  <mergeCells count="345">
    <mergeCell ref="C148:E148"/>
    <mergeCell ref="B149:E149"/>
    <mergeCell ref="A150:E150"/>
    <mergeCell ref="A151:L151"/>
    <mergeCell ref="C154:G154"/>
    <mergeCell ref="H154:K154"/>
    <mergeCell ref="C155:G155"/>
    <mergeCell ref="H155:K155"/>
    <mergeCell ref="A156:B157"/>
    <mergeCell ref="C156:E156"/>
    <mergeCell ref="F156:G156"/>
    <mergeCell ref="H156:I156"/>
    <mergeCell ref="J156:K156"/>
    <mergeCell ref="C157:E157"/>
    <mergeCell ref="F157:G157"/>
    <mergeCell ref="H157:I157"/>
    <mergeCell ref="J157:K157"/>
    <mergeCell ref="A152:B153"/>
    <mergeCell ref="C152:G152"/>
    <mergeCell ref="H152:K152"/>
    <mergeCell ref="C153:G153"/>
    <mergeCell ref="H153:K153"/>
    <mergeCell ref="A154:B155"/>
    <mergeCell ref="L125:L126"/>
    <mergeCell ref="C127:E127"/>
    <mergeCell ref="C128:C147"/>
    <mergeCell ref="D128:D129"/>
    <mergeCell ref="D130:D147"/>
    <mergeCell ref="E146:E147"/>
    <mergeCell ref="F146:H146"/>
    <mergeCell ref="I146:K146"/>
    <mergeCell ref="L146:L147"/>
    <mergeCell ref="L134:L135"/>
    <mergeCell ref="F138:H138"/>
    <mergeCell ref="I138:K138"/>
    <mergeCell ref="L138:L139"/>
    <mergeCell ref="E138:E139"/>
    <mergeCell ref="I140:K140"/>
    <mergeCell ref="F140:H140"/>
    <mergeCell ref="E140:E141"/>
    <mergeCell ref="E142:E143"/>
    <mergeCell ref="F142:H142"/>
    <mergeCell ref="I142:K142"/>
    <mergeCell ref="L78:L79"/>
    <mergeCell ref="C80:E80"/>
    <mergeCell ref="B81:E81"/>
    <mergeCell ref="A82:A149"/>
    <mergeCell ref="B82:B114"/>
    <mergeCell ref="C82:C83"/>
    <mergeCell ref="C98:C113"/>
    <mergeCell ref="D100:D113"/>
    <mergeCell ref="E112:E113"/>
    <mergeCell ref="F112:H112"/>
    <mergeCell ref="I112:K112"/>
    <mergeCell ref="L112:L113"/>
    <mergeCell ref="C114:E114"/>
    <mergeCell ref="B115:E115"/>
    <mergeCell ref="B116:B148"/>
    <mergeCell ref="C116:C119"/>
    <mergeCell ref="D118:D119"/>
    <mergeCell ref="E118:E119"/>
    <mergeCell ref="F118:H118"/>
    <mergeCell ref="I118:K118"/>
    <mergeCell ref="L118:L119"/>
    <mergeCell ref="C120:E120"/>
    <mergeCell ref="C121:C126"/>
    <mergeCell ref="D121:D122"/>
    <mergeCell ref="L28:L29"/>
    <mergeCell ref="D30:D43"/>
    <mergeCell ref="B46:B80"/>
    <mergeCell ref="E54:E55"/>
    <mergeCell ref="F54:H54"/>
    <mergeCell ref="I54:K54"/>
    <mergeCell ref="L54:L55"/>
    <mergeCell ref="E56:E57"/>
    <mergeCell ref="F56:H56"/>
    <mergeCell ref="I56:K56"/>
    <mergeCell ref="L56:L57"/>
    <mergeCell ref="C58:E58"/>
    <mergeCell ref="C59:C70"/>
    <mergeCell ref="D59:D60"/>
    <mergeCell ref="D61:D70"/>
    <mergeCell ref="E67:E68"/>
    <mergeCell ref="F67:H67"/>
    <mergeCell ref="I67:K67"/>
    <mergeCell ref="L67:L68"/>
    <mergeCell ref="E69:E70"/>
    <mergeCell ref="F69:H69"/>
    <mergeCell ref="I69:K69"/>
    <mergeCell ref="L69:L70"/>
    <mergeCell ref="I78:K78"/>
    <mergeCell ref="H1:K1"/>
    <mergeCell ref="A2:A5"/>
    <mergeCell ref="B2:B5"/>
    <mergeCell ref="C2:C5"/>
    <mergeCell ref="D2:D5"/>
    <mergeCell ref="E2:E5"/>
    <mergeCell ref="F2:H2"/>
    <mergeCell ref="I2:K2"/>
    <mergeCell ref="I25:K25"/>
    <mergeCell ref="F21:H21"/>
    <mergeCell ref="I21:K21"/>
    <mergeCell ref="E10:E11"/>
    <mergeCell ref="F10:H10"/>
    <mergeCell ref="I10:K10"/>
    <mergeCell ref="F25:H25"/>
    <mergeCell ref="E25:E26"/>
    <mergeCell ref="A6:A81"/>
    <mergeCell ref="C21:C26"/>
    <mergeCell ref="D23:D26"/>
    <mergeCell ref="C27:E27"/>
    <mergeCell ref="C28:C43"/>
    <mergeCell ref="D28:D29"/>
    <mergeCell ref="E28:E29"/>
    <mergeCell ref="F28:H28"/>
    <mergeCell ref="L25:L26"/>
    <mergeCell ref="L14:L15"/>
    <mergeCell ref="L16:L17"/>
    <mergeCell ref="L18:L19"/>
    <mergeCell ref="L21:L22"/>
    <mergeCell ref="L10:L11"/>
    <mergeCell ref="I6:K6"/>
    <mergeCell ref="L6:L7"/>
    <mergeCell ref="L8:L9"/>
    <mergeCell ref="L12:L13"/>
    <mergeCell ref="I23:K23"/>
    <mergeCell ref="I18:K18"/>
    <mergeCell ref="D6:D7"/>
    <mergeCell ref="F8:H8"/>
    <mergeCell ref="F12:H12"/>
    <mergeCell ref="L23:L24"/>
    <mergeCell ref="L2:L5"/>
    <mergeCell ref="F3:H3"/>
    <mergeCell ref="I3:K3"/>
    <mergeCell ref="F4:F5"/>
    <mergeCell ref="G4:H4"/>
    <mergeCell ref="I4:I5"/>
    <mergeCell ref="J4:K4"/>
    <mergeCell ref="F23:H23"/>
    <mergeCell ref="F6:H6"/>
    <mergeCell ref="I8:K8"/>
    <mergeCell ref="I12:K12"/>
    <mergeCell ref="L50:L51"/>
    <mergeCell ref="L30:L31"/>
    <mergeCell ref="E42:E43"/>
    <mergeCell ref="F42:H42"/>
    <mergeCell ref="I42:K42"/>
    <mergeCell ref="L42:L43"/>
    <mergeCell ref="E38:E39"/>
    <mergeCell ref="F38:H38"/>
    <mergeCell ref="I38:K38"/>
    <mergeCell ref="E30:E31"/>
    <mergeCell ref="F30:H30"/>
    <mergeCell ref="I30:K30"/>
    <mergeCell ref="E32:E33"/>
    <mergeCell ref="E40:E41"/>
    <mergeCell ref="F40:H40"/>
    <mergeCell ref="I40:K40"/>
    <mergeCell ref="L46:L47"/>
    <mergeCell ref="L40:L41"/>
    <mergeCell ref="L32:L33"/>
    <mergeCell ref="L34:L35"/>
    <mergeCell ref="L36:L37"/>
    <mergeCell ref="L38:L39"/>
    <mergeCell ref="L48:L49"/>
    <mergeCell ref="F32:H32"/>
    <mergeCell ref="L76:L77"/>
    <mergeCell ref="F72:H72"/>
    <mergeCell ref="I72:K72"/>
    <mergeCell ref="F74:H74"/>
    <mergeCell ref="I74:K74"/>
    <mergeCell ref="E72:E73"/>
    <mergeCell ref="L74:L75"/>
    <mergeCell ref="L72:L73"/>
    <mergeCell ref="I59:K59"/>
    <mergeCell ref="F61:H61"/>
    <mergeCell ref="I61:K61"/>
    <mergeCell ref="F63:H63"/>
    <mergeCell ref="I63:K63"/>
    <mergeCell ref="E65:E66"/>
    <mergeCell ref="F65:H65"/>
    <mergeCell ref="I65:K65"/>
    <mergeCell ref="L65:L66"/>
    <mergeCell ref="L59:L60"/>
    <mergeCell ref="L61:L62"/>
    <mergeCell ref="L63:L64"/>
    <mergeCell ref="F59:H59"/>
    <mergeCell ref="I76:K76"/>
    <mergeCell ref="C71:E71"/>
    <mergeCell ref="C72:C79"/>
    <mergeCell ref="F50:H50"/>
    <mergeCell ref="I50:K50"/>
    <mergeCell ref="D48:D53"/>
    <mergeCell ref="F48:H48"/>
    <mergeCell ref="I48:K48"/>
    <mergeCell ref="E48:E49"/>
    <mergeCell ref="E52:E53"/>
    <mergeCell ref="E14:E15"/>
    <mergeCell ref="E16:E17"/>
    <mergeCell ref="E18:E19"/>
    <mergeCell ref="F52:H52"/>
    <mergeCell ref="I32:K32"/>
    <mergeCell ref="F34:H34"/>
    <mergeCell ref="I34:K34"/>
    <mergeCell ref="F36:H36"/>
    <mergeCell ref="I36:K36"/>
    <mergeCell ref="F46:H46"/>
    <mergeCell ref="I46:K46"/>
    <mergeCell ref="I28:K28"/>
    <mergeCell ref="D21:D22"/>
    <mergeCell ref="E21:E22"/>
    <mergeCell ref="I14:K14"/>
    <mergeCell ref="I16:K16"/>
    <mergeCell ref="D72:D73"/>
    <mergeCell ref="D74:D79"/>
    <mergeCell ref="E74:E75"/>
    <mergeCell ref="E78:E79"/>
    <mergeCell ref="E76:E77"/>
    <mergeCell ref="E46:E47"/>
    <mergeCell ref="E50:E51"/>
    <mergeCell ref="E23:E24"/>
    <mergeCell ref="D8:D19"/>
    <mergeCell ref="E8:E9"/>
    <mergeCell ref="E12:E13"/>
    <mergeCell ref="E59:E60"/>
    <mergeCell ref="E61:E62"/>
    <mergeCell ref="E63:E64"/>
    <mergeCell ref="D46:D47"/>
    <mergeCell ref="C44:E44"/>
    <mergeCell ref="B45:E45"/>
    <mergeCell ref="C46:C53"/>
    <mergeCell ref="B6:B44"/>
    <mergeCell ref="C6:C19"/>
    <mergeCell ref="E34:E35"/>
    <mergeCell ref="E36:E37"/>
    <mergeCell ref="E6:E7"/>
    <mergeCell ref="C20:E20"/>
    <mergeCell ref="F78:H78"/>
    <mergeCell ref="C84:E84"/>
    <mergeCell ref="C85:C96"/>
    <mergeCell ref="D85:D86"/>
    <mergeCell ref="F95:H95"/>
    <mergeCell ref="F76:H76"/>
    <mergeCell ref="L95:L96"/>
    <mergeCell ref="E87:E88"/>
    <mergeCell ref="C97:E97"/>
    <mergeCell ref="D82:D83"/>
    <mergeCell ref="E82:E83"/>
    <mergeCell ref="F82:H82"/>
    <mergeCell ref="I82:K82"/>
    <mergeCell ref="L82:L83"/>
    <mergeCell ref="I93:K93"/>
    <mergeCell ref="D87:D96"/>
    <mergeCell ref="L87:L88"/>
    <mergeCell ref="L89:L90"/>
    <mergeCell ref="L91:L92"/>
    <mergeCell ref="L93:L94"/>
    <mergeCell ref="F87:H87"/>
    <mergeCell ref="I87:K87"/>
    <mergeCell ref="E89:E90"/>
    <mergeCell ref="F89:H89"/>
    <mergeCell ref="I89:K89"/>
    <mergeCell ref="E91:E92"/>
    <mergeCell ref="F91:H91"/>
    <mergeCell ref="I95:K95"/>
    <mergeCell ref="L85:L86"/>
    <mergeCell ref="I91:K91"/>
    <mergeCell ref="D98:D99"/>
    <mergeCell ref="E98:E99"/>
    <mergeCell ref="F98:H98"/>
    <mergeCell ref="I98:K98"/>
    <mergeCell ref="E85:E86"/>
    <mergeCell ref="F85:H85"/>
    <mergeCell ref="I85:K85"/>
    <mergeCell ref="E116:E117"/>
    <mergeCell ref="F116:H116"/>
    <mergeCell ref="I116:K116"/>
    <mergeCell ref="D116:D117"/>
    <mergeCell ref="E95:E96"/>
    <mergeCell ref="F93:H93"/>
    <mergeCell ref="E130:E131"/>
    <mergeCell ref="F130:H130"/>
    <mergeCell ref="I130:K130"/>
    <mergeCell ref="E121:E122"/>
    <mergeCell ref="E123:E124"/>
    <mergeCell ref="F121:H121"/>
    <mergeCell ref="E100:E101"/>
    <mergeCell ref="F100:H100"/>
    <mergeCell ref="I100:K100"/>
    <mergeCell ref="I110:K110"/>
    <mergeCell ref="E104:E105"/>
    <mergeCell ref="F104:H104"/>
    <mergeCell ref="I104:K104"/>
    <mergeCell ref="D123:D126"/>
    <mergeCell ref="E125:E126"/>
    <mergeCell ref="F125:H125"/>
    <mergeCell ref="I125:K125"/>
    <mergeCell ref="L52:L53"/>
    <mergeCell ref="L144:L145"/>
    <mergeCell ref="L128:L129"/>
    <mergeCell ref="I136:K136"/>
    <mergeCell ref="L136:L137"/>
    <mergeCell ref="L130:L131"/>
    <mergeCell ref="E132:E133"/>
    <mergeCell ref="F132:H132"/>
    <mergeCell ref="I132:K132"/>
    <mergeCell ref="L132:L133"/>
    <mergeCell ref="E134:E135"/>
    <mergeCell ref="F134:H134"/>
    <mergeCell ref="I134:K134"/>
    <mergeCell ref="E144:E145"/>
    <mergeCell ref="F144:H144"/>
    <mergeCell ref="I144:K144"/>
    <mergeCell ref="E128:E129"/>
    <mergeCell ref="F128:H128"/>
    <mergeCell ref="I128:K128"/>
    <mergeCell ref="L140:L141"/>
    <mergeCell ref="L142:L143"/>
    <mergeCell ref="L123:L124"/>
    <mergeCell ref="I52:K52"/>
    <mergeCell ref="L102:L103"/>
    <mergeCell ref="L104:L105"/>
    <mergeCell ref="L121:L122"/>
    <mergeCell ref="E93:E94"/>
    <mergeCell ref="E136:E137"/>
    <mergeCell ref="F136:H136"/>
    <mergeCell ref="L98:L99"/>
    <mergeCell ref="I102:K102"/>
    <mergeCell ref="F123:H123"/>
    <mergeCell ref="I121:K121"/>
    <mergeCell ref="I123:K123"/>
    <mergeCell ref="F108:H108"/>
    <mergeCell ref="L100:L101"/>
    <mergeCell ref="E102:E103"/>
    <mergeCell ref="F102:H102"/>
    <mergeCell ref="L110:L111"/>
    <mergeCell ref="L116:L117"/>
    <mergeCell ref="E106:E107"/>
    <mergeCell ref="F106:H106"/>
    <mergeCell ref="I106:K106"/>
    <mergeCell ref="L106:L107"/>
    <mergeCell ref="E108:E109"/>
    <mergeCell ref="I108:K108"/>
    <mergeCell ref="L108:L109"/>
    <mergeCell ref="F110:H110"/>
  </mergeCells>
  <phoneticPr fontId="6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3"/>
  <sheetViews>
    <sheetView zoomScaleNormal="100" zoomScaleSheetLayoutView="75" workbookViewId="0">
      <selection activeCell="I124" sqref="I124:K124"/>
    </sheetView>
  </sheetViews>
  <sheetFormatPr defaultColWidth="8.88671875" defaultRowHeight="16.5"/>
  <cols>
    <col min="1" max="4" width="4.21875" style="3" customWidth="1"/>
    <col min="5" max="5" width="6" style="3" customWidth="1"/>
    <col min="6" max="11" width="6.5546875" style="3" customWidth="1"/>
    <col min="12" max="12" width="22.5546875" style="3" customWidth="1"/>
    <col min="13" max="16384" width="8.88671875" style="3"/>
  </cols>
  <sheetData>
    <row r="1" spans="1:27" ht="17.25" thickBot="1">
      <c r="A1" s="59" t="s">
        <v>397</v>
      </c>
      <c r="B1" s="5"/>
      <c r="C1" s="5"/>
      <c r="D1" s="5"/>
      <c r="E1" s="5"/>
      <c r="F1" s="5"/>
      <c r="G1" s="5"/>
      <c r="H1" s="324" t="s">
        <v>398</v>
      </c>
      <c r="I1" s="324"/>
      <c r="J1" s="324"/>
      <c r="K1" s="324"/>
      <c r="L1" s="58" t="s">
        <v>399</v>
      </c>
      <c r="N1" s="360"/>
      <c r="O1" s="360"/>
      <c r="P1" s="360"/>
      <c r="Q1" s="360"/>
      <c r="R1" s="360"/>
      <c r="S1" s="360"/>
      <c r="T1" s="4"/>
      <c r="U1" s="359"/>
      <c r="V1" s="359"/>
      <c r="W1" s="359"/>
      <c r="X1" s="359"/>
      <c r="Y1" s="359"/>
      <c r="Z1" s="359"/>
      <c r="AA1" s="359"/>
    </row>
    <row r="2" spans="1:27" ht="21" customHeight="1">
      <c r="A2" s="325" t="s">
        <v>11</v>
      </c>
      <c r="B2" s="328" t="s">
        <v>12</v>
      </c>
      <c r="C2" s="329" t="s">
        <v>13</v>
      </c>
      <c r="D2" s="329" t="s">
        <v>14</v>
      </c>
      <c r="E2" s="329" t="s">
        <v>400</v>
      </c>
      <c r="F2" s="328" t="s">
        <v>401</v>
      </c>
      <c r="G2" s="328"/>
      <c r="H2" s="328"/>
      <c r="I2" s="328" t="s">
        <v>402</v>
      </c>
      <c r="J2" s="328"/>
      <c r="K2" s="328"/>
      <c r="L2" s="317" t="s">
        <v>15</v>
      </c>
    </row>
    <row r="3" spans="1:27" ht="21" customHeight="1">
      <c r="A3" s="326"/>
      <c r="B3" s="321"/>
      <c r="C3" s="330"/>
      <c r="D3" s="330"/>
      <c r="E3" s="330"/>
      <c r="F3" s="320" t="s">
        <v>403</v>
      </c>
      <c r="G3" s="320"/>
      <c r="H3" s="320"/>
      <c r="I3" s="320" t="s">
        <v>403</v>
      </c>
      <c r="J3" s="320"/>
      <c r="K3" s="320"/>
      <c r="L3" s="318"/>
    </row>
    <row r="4" spans="1:27" ht="21" customHeight="1">
      <c r="A4" s="326"/>
      <c r="B4" s="321"/>
      <c r="C4" s="330"/>
      <c r="D4" s="330"/>
      <c r="E4" s="330"/>
      <c r="F4" s="321" t="s">
        <v>6</v>
      </c>
      <c r="G4" s="321" t="s">
        <v>16</v>
      </c>
      <c r="H4" s="321"/>
      <c r="I4" s="321" t="s">
        <v>6</v>
      </c>
      <c r="J4" s="321" t="s">
        <v>16</v>
      </c>
      <c r="K4" s="321"/>
      <c r="L4" s="318"/>
    </row>
    <row r="5" spans="1:27" ht="21" customHeight="1" thickBot="1">
      <c r="A5" s="327"/>
      <c r="B5" s="322"/>
      <c r="C5" s="331"/>
      <c r="D5" s="331"/>
      <c r="E5" s="331"/>
      <c r="F5" s="322"/>
      <c r="G5" s="223" t="s">
        <v>7</v>
      </c>
      <c r="H5" s="223" t="s">
        <v>8</v>
      </c>
      <c r="I5" s="322"/>
      <c r="J5" s="223" t="s">
        <v>7</v>
      </c>
      <c r="K5" s="223" t="s">
        <v>8</v>
      </c>
      <c r="L5" s="319"/>
    </row>
    <row r="6" spans="1:27" ht="21" customHeight="1">
      <c r="A6" s="332">
        <v>1</v>
      </c>
      <c r="B6" s="307">
        <v>1</v>
      </c>
      <c r="C6" s="308" t="s">
        <v>404</v>
      </c>
      <c r="D6" s="307" t="s">
        <v>17</v>
      </c>
      <c r="E6" s="307"/>
      <c r="F6" s="308" t="s">
        <v>405</v>
      </c>
      <c r="G6" s="307"/>
      <c r="H6" s="307"/>
      <c r="I6" s="308" t="s">
        <v>405</v>
      </c>
      <c r="J6" s="307"/>
      <c r="K6" s="307"/>
      <c r="L6" s="323" t="s">
        <v>406</v>
      </c>
    </row>
    <row r="7" spans="1:27" ht="21" customHeight="1">
      <c r="A7" s="333"/>
      <c r="B7" s="298"/>
      <c r="C7" s="298"/>
      <c r="D7" s="298"/>
      <c r="E7" s="298"/>
      <c r="F7" s="227">
        <v>1</v>
      </c>
      <c r="G7" s="227">
        <v>1</v>
      </c>
      <c r="H7" s="227">
        <v>0</v>
      </c>
      <c r="I7" s="227">
        <v>2</v>
      </c>
      <c r="J7" s="227">
        <v>2</v>
      </c>
      <c r="K7" s="227">
        <v>0</v>
      </c>
      <c r="L7" s="292"/>
    </row>
    <row r="8" spans="1:27" ht="21" customHeight="1">
      <c r="A8" s="333"/>
      <c r="B8" s="298"/>
      <c r="C8" s="298"/>
      <c r="D8" s="287" t="s">
        <v>407</v>
      </c>
      <c r="E8" s="287"/>
      <c r="F8" s="297" t="s">
        <v>408</v>
      </c>
      <c r="G8" s="298"/>
      <c r="H8" s="298"/>
      <c r="I8" s="309"/>
      <c r="J8" s="310"/>
      <c r="K8" s="311"/>
      <c r="L8" s="304" t="s">
        <v>409</v>
      </c>
    </row>
    <row r="9" spans="1:27" ht="21" customHeight="1">
      <c r="A9" s="333"/>
      <c r="B9" s="298"/>
      <c r="C9" s="298"/>
      <c r="D9" s="303"/>
      <c r="E9" s="288"/>
      <c r="F9" s="227">
        <v>1</v>
      </c>
      <c r="G9" s="227">
        <v>1</v>
      </c>
      <c r="H9" s="227">
        <v>0</v>
      </c>
      <c r="I9" s="227"/>
      <c r="J9" s="227"/>
      <c r="K9" s="227"/>
      <c r="L9" s="305"/>
    </row>
    <row r="10" spans="1:27" ht="21" customHeight="1">
      <c r="A10" s="333"/>
      <c r="B10" s="298"/>
      <c r="C10" s="298"/>
      <c r="D10" s="303"/>
      <c r="E10" s="287"/>
      <c r="F10" s="294" t="s">
        <v>410</v>
      </c>
      <c r="G10" s="295"/>
      <c r="H10" s="295"/>
      <c r="I10" s="309"/>
      <c r="J10" s="310"/>
      <c r="K10" s="311"/>
      <c r="L10" s="304" t="s">
        <v>409</v>
      </c>
    </row>
    <row r="11" spans="1:27" ht="21" customHeight="1">
      <c r="A11" s="333"/>
      <c r="B11" s="298"/>
      <c r="C11" s="298"/>
      <c r="D11" s="303"/>
      <c r="E11" s="288"/>
      <c r="F11" s="224">
        <v>2</v>
      </c>
      <c r="G11" s="224">
        <v>2</v>
      </c>
      <c r="H11" s="224">
        <v>0</v>
      </c>
      <c r="I11" s="227"/>
      <c r="J11" s="227"/>
      <c r="K11" s="227"/>
      <c r="L11" s="305"/>
    </row>
    <row r="12" spans="1:27" ht="21" customHeight="1">
      <c r="A12" s="333"/>
      <c r="B12" s="298"/>
      <c r="C12" s="298"/>
      <c r="D12" s="303"/>
      <c r="E12" s="287"/>
      <c r="F12" s="294" t="s">
        <v>411</v>
      </c>
      <c r="G12" s="295"/>
      <c r="H12" s="295"/>
      <c r="I12" s="309"/>
      <c r="J12" s="310"/>
      <c r="K12" s="311"/>
      <c r="L12" s="304" t="s">
        <v>409</v>
      </c>
    </row>
    <row r="13" spans="1:27" ht="21" customHeight="1">
      <c r="A13" s="333"/>
      <c r="B13" s="298"/>
      <c r="C13" s="298"/>
      <c r="D13" s="303"/>
      <c r="E13" s="288"/>
      <c r="F13" s="224">
        <v>2</v>
      </c>
      <c r="G13" s="224">
        <v>0</v>
      </c>
      <c r="H13" s="224">
        <v>2</v>
      </c>
      <c r="I13" s="227"/>
      <c r="J13" s="227"/>
      <c r="K13" s="227"/>
      <c r="L13" s="305"/>
    </row>
    <row r="14" spans="1:27" ht="21" customHeight="1">
      <c r="A14" s="333"/>
      <c r="B14" s="298"/>
      <c r="C14" s="298"/>
      <c r="D14" s="303"/>
      <c r="E14" s="287"/>
      <c r="F14" s="224"/>
      <c r="G14" s="224"/>
      <c r="H14" s="224"/>
      <c r="I14" s="309" t="s">
        <v>412</v>
      </c>
      <c r="J14" s="310"/>
      <c r="K14" s="311"/>
      <c r="L14" s="304" t="s">
        <v>413</v>
      </c>
    </row>
    <row r="15" spans="1:27" ht="21" customHeight="1">
      <c r="A15" s="333"/>
      <c r="B15" s="298"/>
      <c r="C15" s="298"/>
      <c r="D15" s="303"/>
      <c r="E15" s="288"/>
      <c r="F15" s="224"/>
      <c r="G15" s="224"/>
      <c r="H15" s="224"/>
      <c r="I15" s="227">
        <v>1</v>
      </c>
      <c r="J15" s="227">
        <v>1</v>
      </c>
      <c r="K15" s="227">
        <v>0</v>
      </c>
      <c r="L15" s="305"/>
    </row>
    <row r="16" spans="1:27" ht="21" customHeight="1">
      <c r="A16" s="333"/>
      <c r="B16" s="298"/>
      <c r="C16" s="298"/>
      <c r="D16" s="303"/>
      <c r="E16" s="287"/>
      <c r="F16" s="224"/>
      <c r="G16" s="224"/>
      <c r="H16" s="224"/>
      <c r="I16" s="309" t="s">
        <v>473</v>
      </c>
      <c r="J16" s="310"/>
      <c r="K16" s="311"/>
      <c r="L16" s="304" t="s">
        <v>413</v>
      </c>
    </row>
    <row r="17" spans="1:12" ht="21" customHeight="1">
      <c r="A17" s="333"/>
      <c r="B17" s="298"/>
      <c r="C17" s="298"/>
      <c r="D17" s="303"/>
      <c r="E17" s="288"/>
      <c r="F17" s="224"/>
      <c r="G17" s="224"/>
      <c r="H17" s="224"/>
      <c r="I17" s="227">
        <v>2</v>
      </c>
      <c r="J17" s="227">
        <v>2</v>
      </c>
      <c r="K17" s="227">
        <v>0</v>
      </c>
      <c r="L17" s="305"/>
    </row>
    <row r="18" spans="1:12" ht="21" customHeight="1">
      <c r="A18" s="333"/>
      <c r="B18" s="298"/>
      <c r="C18" s="298"/>
      <c r="D18" s="303"/>
      <c r="E18" s="287"/>
      <c r="F18" s="224"/>
      <c r="G18" s="224"/>
      <c r="H18" s="224"/>
      <c r="I18" s="294" t="s">
        <v>414</v>
      </c>
      <c r="J18" s="295"/>
      <c r="K18" s="295"/>
      <c r="L18" s="304" t="s">
        <v>413</v>
      </c>
    </row>
    <row r="19" spans="1:12" ht="21" customHeight="1">
      <c r="A19" s="333"/>
      <c r="B19" s="298"/>
      <c r="C19" s="298"/>
      <c r="D19" s="303"/>
      <c r="E19" s="288"/>
      <c r="F19" s="224"/>
      <c r="G19" s="224"/>
      <c r="H19" s="224"/>
      <c r="I19" s="224">
        <v>2</v>
      </c>
      <c r="J19" s="224">
        <v>2</v>
      </c>
      <c r="K19" s="224">
        <v>0</v>
      </c>
      <c r="L19" s="305"/>
    </row>
    <row r="20" spans="1:12" ht="21" customHeight="1">
      <c r="A20" s="333"/>
      <c r="B20" s="298"/>
      <c r="C20" s="302" t="s">
        <v>415</v>
      </c>
      <c r="D20" s="302"/>
      <c r="E20" s="302"/>
      <c r="F20" s="228">
        <f>F7+F9+F13+F15+F17+F19+F11</f>
        <v>6</v>
      </c>
      <c r="G20" s="228">
        <f t="shared" ref="G20:K20" si="0">G7+G9+G13+G15+G17+G19+G11</f>
        <v>4</v>
      </c>
      <c r="H20" s="228">
        <f t="shared" si="0"/>
        <v>2</v>
      </c>
      <c r="I20" s="228">
        <f t="shared" si="0"/>
        <v>7</v>
      </c>
      <c r="J20" s="228">
        <f t="shared" si="0"/>
        <v>7</v>
      </c>
      <c r="K20" s="228">
        <f t="shared" si="0"/>
        <v>0</v>
      </c>
      <c r="L20" s="57"/>
    </row>
    <row r="21" spans="1:12" ht="21" customHeight="1">
      <c r="A21" s="333"/>
      <c r="B21" s="298"/>
      <c r="C21" s="297" t="s">
        <v>416</v>
      </c>
      <c r="D21" s="298" t="s">
        <v>417</v>
      </c>
      <c r="E21" s="298"/>
      <c r="F21" s="295"/>
      <c r="G21" s="295"/>
      <c r="H21" s="295"/>
      <c r="I21" s="295"/>
      <c r="J21" s="295"/>
      <c r="K21" s="295"/>
      <c r="L21" s="292"/>
    </row>
    <row r="22" spans="1:12" ht="21" customHeight="1">
      <c r="A22" s="333"/>
      <c r="B22" s="298"/>
      <c r="C22" s="297"/>
      <c r="D22" s="298"/>
      <c r="E22" s="298"/>
      <c r="F22" s="224"/>
      <c r="G22" s="224"/>
      <c r="H22" s="224"/>
      <c r="I22" s="224"/>
      <c r="J22" s="224"/>
      <c r="K22" s="224"/>
      <c r="L22" s="292"/>
    </row>
    <row r="23" spans="1:12" ht="21" customHeight="1">
      <c r="A23" s="333"/>
      <c r="B23" s="298"/>
      <c r="C23" s="297"/>
      <c r="D23" s="287" t="s">
        <v>407</v>
      </c>
      <c r="E23" s="287"/>
      <c r="F23" s="294" t="s">
        <v>418</v>
      </c>
      <c r="G23" s="295"/>
      <c r="H23" s="295"/>
      <c r="I23" s="294" t="s">
        <v>418</v>
      </c>
      <c r="J23" s="295"/>
      <c r="K23" s="295"/>
      <c r="L23" s="304" t="s">
        <v>406</v>
      </c>
    </row>
    <row r="24" spans="1:12" ht="21" customHeight="1">
      <c r="A24" s="333"/>
      <c r="B24" s="298"/>
      <c r="C24" s="297"/>
      <c r="D24" s="303"/>
      <c r="E24" s="288"/>
      <c r="F24" s="224">
        <v>3</v>
      </c>
      <c r="G24" s="224">
        <v>2</v>
      </c>
      <c r="H24" s="224">
        <v>2</v>
      </c>
      <c r="I24" s="224">
        <v>3</v>
      </c>
      <c r="J24" s="224">
        <v>0</v>
      </c>
      <c r="K24" s="224">
        <v>3</v>
      </c>
      <c r="L24" s="305"/>
    </row>
    <row r="25" spans="1:12" ht="21" customHeight="1">
      <c r="A25" s="333"/>
      <c r="B25" s="298"/>
      <c r="C25" s="297"/>
      <c r="D25" s="303"/>
      <c r="E25" s="287"/>
      <c r="F25" s="289" t="s">
        <v>419</v>
      </c>
      <c r="G25" s="290"/>
      <c r="H25" s="291"/>
      <c r="I25" s="289" t="s">
        <v>419</v>
      </c>
      <c r="J25" s="290"/>
      <c r="K25" s="291"/>
      <c r="L25" s="304" t="s">
        <v>406</v>
      </c>
    </row>
    <row r="26" spans="1:12" ht="21" customHeight="1">
      <c r="A26" s="333"/>
      <c r="B26" s="298"/>
      <c r="C26" s="297"/>
      <c r="D26" s="303"/>
      <c r="E26" s="288"/>
      <c r="F26" s="227">
        <v>3</v>
      </c>
      <c r="G26" s="227">
        <v>2</v>
      </c>
      <c r="H26" s="227">
        <v>2</v>
      </c>
      <c r="I26" s="224">
        <v>3</v>
      </c>
      <c r="J26" s="224">
        <v>0</v>
      </c>
      <c r="K26" s="224">
        <v>3</v>
      </c>
      <c r="L26" s="305"/>
    </row>
    <row r="27" spans="1:12" ht="21" customHeight="1">
      <c r="A27" s="333"/>
      <c r="B27" s="298"/>
      <c r="C27" s="334" t="s">
        <v>420</v>
      </c>
      <c r="D27" s="335"/>
      <c r="E27" s="336"/>
      <c r="F27" s="228">
        <f t="shared" ref="F27:K27" si="1">F22+F24+F26</f>
        <v>6</v>
      </c>
      <c r="G27" s="228">
        <f t="shared" si="1"/>
        <v>4</v>
      </c>
      <c r="H27" s="228">
        <f t="shared" si="1"/>
        <v>4</v>
      </c>
      <c r="I27" s="228">
        <f t="shared" si="1"/>
        <v>6</v>
      </c>
      <c r="J27" s="228">
        <f t="shared" si="1"/>
        <v>0</v>
      </c>
      <c r="K27" s="228">
        <f t="shared" si="1"/>
        <v>6</v>
      </c>
      <c r="L27" s="57"/>
    </row>
    <row r="28" spans="1:12" ht="21" customHeight="1">
      <c r="A28" s="333"/>
      <c r="B28" s="298"/>
      <c r="C28" s="337" t="s">
        <v>421</v>
      </c>
      <c r="D28" s="287" t="s">
        <v>417</v>
      </c>
      <c r="E28" s="287"/>
      <c r="F28" s="312"/>
      <c r="G28" s="310"/>
      <c r="H28" s="311"/>
      <c r="I28" s="312"/>
      <c r="J28" s="310"/>
      <c r="K28" s="311"/>
      <c r="L28" s="304"/>
    </row>
    <row r="29" spans="1:12" ht="21" customHeight="1">
      <c r="A29" s="333"/>
      <c r="B29" s="298"/>
      <c r="C29" s="338"/>
      <c r="D29" s="288"/>
      <c r="E29" s="288"/>
      <c r="F29" s="227"/>
      <c r="G29" s="227"/>
      <c r="H29" s="227"/>
      <c r="I29" s="227"/>
      <c r="J29" s="227"/>
      <c r="K29" s="227"/>
      <c r="L29" s="305"/>
    </row>
    <row r="30" spans="1:12" ht="21" customHeight="1">
      <c r="A30" s="333"/>
      <c r="B30" s="298"/>
      <c r="C30" s="338"/>
      <c r="D30" s="287" t="s">
        <v>407</v>
      </c>
      <c r="E30" s="298"/>
      <c r="F30" s="297" t="s">
        <v>422</v>
      </c>
      <c r="G30" s="298"/>
      <c r="H30" s="298"/>
      <c r="I30" s="298"/>
      <c r="J30" s="298"/>
      <c r="K30" s="298"/>
      <c r="L30" s="292" t="s">
        <v>409</v>
      </c>
    </row>
    <row r="31" spans="1:12" ht="21" customHeight="1">
      <c r="A31" s="333"/>
      <c r="B31" s="298"/>
      <c r="C31" s="338"/>
      <c r="D31" s="303"/>
      <c r="E31" s="298"/>
      <c r="F31" s="227">
        <v>2</v>
      </c>
      <c r="G31" s="227">
        <v>2</v>
      </c>
      <c r="H31" s="227">
        <v>0</v>
      </c>
      <c r="I31" s="227"/>
      <c r="J31" s="227"/>
      <c r="K31" s="227"/>
      <c r="L31" s="292"/>
    </row>
    <row r="32" spans="1:12" ht="21" customHeight="1">
      <c r="A32" s="333"/>
      <c r="B32" s="298"/>
      <c r="C32" s="338"/>
      <c r="D32" s="303"/>
      <c r="E32" s="298"/>
      <c r="F32" s="297" t="s">
        <v>423</v>
      </c>
      <c r="G32" s="298"/>
      <c r="H32" s="298"/>
      <c r="I32" s="298"/>
      <c r="J32" s="298"/>
      <c r="K32" s="298"/>
      <c r="L32" s="292" t="s">
        <v>424</v>
      </c>
    </row>
    <row r="33" spans="1:12" ht="21" customHeight="1">
      <c r="A33" s="333"/>
      <c r="B33" s="298"/>
      <c r="C33" s="338"/>
      <c r="D33" s="303"/>
      <c r="E33" s="298"/>
      <c r="F33" s="227">
        <v>2</v>
      </c>
      <c r="G33" s="227">
        <v>1</v>
      </c>
      <c r="H33" s="227">
        <v>2</v>
      </c>
      <c r="I33" s="227"/>
      <c r="J33" s="227"/>
      <c r="K33" s="227"/>
      <c r="L33" s="292"/>
    </row>
    <row r="34" spans="1:12" ht="21" customHeight="1">
      <c r="A34" s="333"/>
      <c r="B34" s="298"/>
      <c r="C34" s="338"/>
      <c r="D34" s="303"/>
      <c r="E34" s="298"/>
      <c r="F34" s="297" t="s">
        <v>425</v>
      </c>
      <c r="G34" s="298"/>
      <c r="H34" s="298"/>
      <c r="I34" s="298"/>
      <c r="J34" s="298"/>
      <c r="K34" s="298"/>
      <c r="L34" s="292" t="s">
        <v>409</v>
      </c>
    </row>
    <row r="35" spans="1:12" ht="21" customHeight="1">
      <c r="A35" s="333"/>
      <c r="B35" s="298"/>
      <c r="C35" s="338"/>
      <c r="D35" s="303"/>
      <c r="E35" s="298"/>
      <c r="F35" s="227">
        <v>2</v>
      </c>
      <c r="G35" s="227">
        <v>2</v>
      </c>
      <c r="H35" s="227">
        <v>0</v>
      </c>
      <c r="I35" s="227"/>
      <c r="J35" s="227"/>
      <c r="K35" s="227"/>
      <c r="L35" s="292"/>
    </row>
    <row r="36" spans="1:12" ht="21" customHeight="1">
      <c r="A36" s="333"/>
      <c r="B36" s="298"/>
      <c r="C36" s="338"/>
      <c r="D36" s="303"/>
      <c r="E36" s="298"/>
      <c r="F36" s="297" t="s">
        <v>426</v>
      </c>
      <c r="G36" s="298"/>
      <c r="H36" s="298"/>
      <c r="I36" s="297"/>
      <c r="J36" s="298"/>
      <c r="K36" s="298"/>
      <c r="L36" s="292" t="s">
        <v>424</v>
      </c>
    </row>
    <row r="37" spans="1:12" ht="21" customHeight="1">
      <c r="A37" s="333"/>
      <c r="B37" s="298"/>
      <c r="C37" s="338"/>
      <c r="D37" s="303"/>
      <c r="E37" s="298"/>
      <c r="F37" s="227">
        <v>3</v>
      </c>
      <c r="G37" s="227">
        <v>3</v>
      </c>
      <c r="H37" s="227">
        <v>0</v>
      </c>
      <c r="I37" s="227"/>
      <c r="J37" s="227"/>
      <c r="K37" s="227"/>
      <c r="L37" s="292"/>
    </row>
    <row r="38" spans="1:12" ht="21" customHeight="1">
      <c r="A38" s="333"/>
      <c r="B38" s="298"/>
      <c r="C38" s="338"/>
      <c r="D38" s="303"/>
      <c r="E38" s="287"/>
      <c r="F38" s="297" t="s">
        <v>427</v>
      </c>
      <c r="G38" s="298"/>
      <c r="H38" s="298"/>
      <c r="I38" s="298"/>
      <c r="J38" s="298"/>
      <c r="K38" s="298"/>
      <c r="L38" s="304" t="s">
        <v>424</v>
      </c>
    </row>
    <row r="39" spans="1:12" ht="21" customHeight="1">
      <c r="A39" s="333"/>
      <c r="B39" s="298"/>
      <c r="C39" s="338"/>
      <c r="D39" s="303"/>
      <c r="E39" s="288"/>
      <c r="F39" s="227">
        <v>3</v>
      </c>
      <c r="G39" s="227">
        <v>3</v>
      </c>
      <c r="H39" s="227">
        <v>0</v>
      </c>
      <c r="I39" s="227"/>
      <c r="J39" s="227"/>
      <c r="K39" s="227"/>
      <c r="L39" s="305"/>
    </row>
    <row r="40" spans="1:12" ht="21" customHeight="1">
      <c r="A40" s="333"/>
      <c r="B40" s="298"/>
      <c r="C40" s="338"/>
      <c r="D40" s="303"/>
      <c r="E40" s="298"/>
      <c r="F40" s="293"/>
      <c r="G40" s="290"/>
      <c r="H40" s="291"/>
      <c r="I40" s="297" t="s">
        <v>423</v>
      </c>
      <c r="J40" s="298"/>
      <c r="K40" s="298"/>
      <c r="L40" s="292" t="s">
        <v>428</v>
      </c>
    </row>
    <row r="41" spans="1:12" ht="21" customHeight="1">
      <c r="A41" s="333"/>
      <c r="B41" s="298"/>
      <c r="C41" s="338"/>
      <c r="D41" s="303"/>
      <c r="E41" s="298"/>
      <c r="F41" s="227"/>
      <c r="G41" s="227"/>
      <c r="H41" s="227"/>
      <c r="I41" s="224">
        <v>3</v>
      </c>
      <c r="J41" s="224">
        <v>0</v>
      </c>
      <c r="K41" s="224">
        <v>3</v>
      </c>
      <c r="L41" s="292"/>
    </row>
    <row r="42" spans="1:12" ht="21" customHeight="1">
      <c r="A42" s="333"/>
      <c r="B42" s="298"/>
      <c r="C42" s="338"/>
      <c r="D42" s="303"/>
      <c r="E42" s="298"/>
      <c r="F42" s="298"/>
      <c r="G42" s="298"/>
      <c r="H42" s="298"/>
      <c r="I42" s="297" t="s">
        <v>429</v>
      </c>
      <c r="J42" s="298"/>
      <c r="K42" s="298"/>
      <c r="L42" s="292" t="s">
        <v>428</v>
      </c>
    </row>
    <row r="43" spans="1:12" ht="21" customHeight="1">
      <c r="A43" s="333"/>
      <c r="B43" s="298"/>
      <c r="C43" s="338"/>
      <c r="D43" s="303"/>
      <c r="E43" s="298"/>
      <c r="F43" s="227"/>
      <c r="G43" s="227"/>
      <c r="H43" s="227"/>
      <c r="I43" s="227">
        <v>2</v>
      </c>
      <c r="J43" s="227">
        <v>2</v>
      </c>
      <c r="K43" s="227">
        <v>0</v>
      </c>
      <c r="L43" s="292"/>
    </row>
    <row r="44" spans="1:12" ht="21" customHeight="1">
      <c r="A44" s="333"/>
      <c r="B44" s="298"/>
      <c r="C44" s="338"/>
      <c r="D44" s="303"/>
      <c r="E44" s="298"/>
      <c r="F44" s="298"/>
      <c r="G44" s="298"/>
      <c r="H44" s="298"/>
      <c r="I44" s="297" t="s">
        <v>430</v>
      </c>
      <c r="J44" s="298"/>
      <c r="K44" s="298"/>
      <c r="L44" s="292" t="s">
        <v>413</v>
      </c>
    </row>
    <row r="45" spans="1:12" ht="21" customHeight="1">
      <c r="A45" s="333"/>
      <c r="B45" s="298"/>
      <c r="C45" s="339"/>
      <c r="D45" s="288"/>
      <c r="E45" s="298"/>
      <c r="F45" s="227"/>
      <c r="G45" s="227"/>
      <c r="H45" s="227"/>
      <c r="I45" s="227">
        <v>2</v>
      </c>
      <c r="J45" s="227">
        <v>0</v>
      </c>
      <c r="K45" s="227">
        <v>2</v>
      </c>
      <c r="L45" s="292"/>
    </row>
    <row r="46" spans="1:12" ht="21" customHeight="1">
      <c r="A46" s="333"/>
      <c r="B46" s="298"/>
      <c r="C46" s="302" t="s">
        <v>431</v>
      </c>
      <c r="D46" s="302"/>
      <c r="E46" s="302"/>
      <c r="F46" s="228">
        <f>F29+F31+F33+F35+F37+F39+F45+F43</f>
        <v>12</v>
      </c>
      <c r="G46" s="228">
        <f t="shared" ref="G46:J46" si="2">G29+G31+G33+G35+G37+G39+G45+G43</f>
        <v>11</v>
      </c>
      <c r="H46" s="228">
        <f t="shared" si="2"/>
        <v>2</v>
      </c>
      <c r="I46" s="228">
        <f>I29+I31+I33+I35+I37+I41+I39+I45+I43</f>
        <v>7</v>
      </c>
      <c r="J46" s="228">
        <f t="shared" si="2"/>
        <v>2</v>
      </c>
      <c r="K46" s="228">
        <f>K29+K31+K33+K35+K37+K41+K39+K45+K43</f>
        <v>5</v>
      </c>
      <c r="L46" s="57"/>
    </row>
    <row r="47" spans="1:12" ht="21" customHeight="1">
      <c r="A47" s="333"/>
      <c r="B47" s="306" t="s">
        <v>432</v>
      </c>
      <c r="C47" s="306"/>
      <c r="D47" s="306"/>
      <c r="E47" s="306"/>
      <c r="F47" s="229">
        <f t="shared" ref="F47:K47" si="3">F20+F27+F46</f>
        <v>24</v>
      </c>
      <c r="G47" s="229">
        <f t="shared" si="3"/>
        <v>19</v>
      </c>
      <c r="H47" s="229">
        <f t="shared" si="3"/>
        <v>8</v>
      </c>
      <c r="I47" s="229">
        <f t="shared" si="3"/>
        <v>20</v>
      </c>
      <c r="J47" s="229">
        <f t="shared" si="3"/>
        <v>9</v>
      </c>
      <c r="K47" s="229">
        <f t="shared" si="3"/>
        <v>11</v>
      </c>
      <c r="L47" s="56"/>
    </row>
    <row r="48" spans="1:12" ht="21" customHeight="1">
      <c r="A48" s="333"/>
      <c r="B48" s="298">
        <v>2</v>
      </c>
      <c r="C48" s="297" t="s">
        <v>404</v>
      </c>
      <c r="D48" s="298" t="s">
        <v>17</v>
      </c>
      <c r="E48" s="298"/>
      <c r="F48" s="298"/>
      <c r="G48" s="298"/>
      <c r="H48" s="298"/>
      <c r="I48" s="298"/>
      <c r="J48" s="298"/>
      <c r="K48" s="298"/>
      <c r="L48" s="296"/>
    </row>
    <row r="49" spans="1:12" ht="21" customHeight="1">
      <c r="A49" s="333"/>
      <c r="B49" s="298"/>
      <c r="C49" s="297"/>
      <c r="D49" s="298"/>
      <c r="E49" s="298"/>
      <c r="F49" s="227"/>
      <c r="G49" s="227"/>
      <c r="H49" s="227"/>
      <c r="I49" s="227"/>
      <c r="J49" s="227"/>
      <c r="K49" s="227"/>
      <c r="L49" s="286"/>
    </row>
    <row r="50" spans="1:12" ht="21" customHeight="1">
      <c r="A50" s="333"/>
      <c r="B50" s="298"/>
      <c r="C50" s="297"/>
      <c r="D50" s="287" t="s">
        <v>407</v>
      </c>
      <c r="E50" s="287"/>
      <c r="F50" s="309" t="s">
        <v>433</v>
      </c>
      <c r="G50" s="310"/>
      <c r="H50" s="311"/>
      <c r="I50" s="312"/>
      <c r="J50" s="310"/>
      <c r="K50" s="311"/>
      <c r="L50" s="284" t="s">
        <v>409</v>
      </c>
    </row>
    <row r="51" spans="1:12" ht="21" customHeight="1">
      <c r="A51" s="333"/>
      <c r="B51" s="298"/>
      <c r="C51" s="297"/>
      <c r="D51" s="303"/>
      <c r="E51" s="288"/>
      <c r="F51" s="227">
        <v>1</v>
      </c>
      <c r="G51" s="227">
        <v>1</v>
      </c>
      <c r="H51" s="227">
        <v>0</v>
      </c>
      <c r="I51" s="227"/>
      <c r="J51" s="227"/>
      <c r="K51" s="227"/>
      <c r="L51" s="285"/>
    </row>
    <row r="52" spans="1:12" ht="21" customHeight="1">
      <c r="A52" s="333"/>
      <c r="B52" s="298"/>
      <c r="C52" s="297"/>
      <c r="D52" s="303"/>
      <c r="E52" s="298"/>
      <c r="F52" s="294" t="s">
        <v>434</v>
      </c>
      <c r="G52" s="295"/>
      <c r="H52" s="295"/>
      <c r="I52" s="295"/>
      <c r="J52" s="295"/>
      <c r="K52" s="295"/>
      <c r="L52" s="286" t="s">
        <v>409</v>
      </c>
    </row>
    <row r="53" spans="1:12" ht="21" customHeight="1">
      <c r="A53" s="333"/>
      <c r="B53" s="298"/>
      <c r="C53" s="297"/>
      <c r="D53" s="303"/>
      <c r="E53" s="298"/>
      <c r="F53" s="224">
        <v>2</v>
      </c>
      <c r="G53" s="224">
        <v>0</v>
      </c>
      <c r="H53" s="224">
        <v>2</v>
      </c>
      <c r="I53" s="224"/>
      <c r="J53" s="224"/>
      <c r="K53" s="224"/>
      <c r="L53" s="286"/>
    </row>
    <row r="54" spans="1:12" ht="21" customHeight="1">
      <c r="A54" s="333"/>
      <c r="B54" s="298"/>
      <c r="C54" s="297"/>
      <c r="D54" s="303"/>
      <c r="E54" s="298"/>
      <c r="F54" s="295"/>
      <c r="G54" s="295"/>
      <c r="H54" s="295"/>
      <c r="I54" s="294" t="s">
        <v>463</v>
      </c>
      <c r="J54" s="295"/>
      <c r="K54" s="295"/>
      <c r="L54" s="286" t="s">
        <v>413</v>
      </c>
    </row>
    <row r="55" spans="1:12" ht="21" customHeight="1">
      <c r="A55" s="333"/>
      <c r="B55" s="298"/>
      <c r="C55" s="297"/>
      <c r="D55" s="288"/>
      <c r="E55" s="298"/>
      <c r="F55" s="224"/>
      <c r="G55" s="224"/>
      <c r="H55" s="224"/>
      <c r="I55" s="224">
        <v>2</v>
      </c>
      <c r="J55" s="224">
        <v>2</v>
      </c>
      <c r="K55" s="224">
        <v>0</v>
      </c>
      <c r="L55" s="286"/>
    </row>
    <row r="56" spans="1:12" ht="21" customHeight="1">
      <c r="A56" s="333"/>
      <c r="B56" s="298"/>
      <c r="C56" s="226"/>
      <c r="D56" s="225"/>
      <c r="E56" s="298"/>
      <c r="F56" s="295"/>
      <c r="G56" s="295"/>
      <c r="H56" s="295"/>
      <c r="I56" s="294" t="s">
        <v>474</v>
      </c>
      <c r="J56" s="295"/>
      <c r="K56" s="295"/>
      <c r="L56" s="286" t="s">
        <v>413</v>
      </c>
    </row>
    <row r="57" spans="1:12" ht="21" customHeight="1">
      <c r="A57" s="333"/>
      <c r="B57" s="298"/>
      <c r="C57" s="226"/>
      <c r="D57" s="225"/>
      <c r="E57" s="298"/>
      <c r="F57" s="224"/>
      <c r="G57" s="224"/>
      <c r="H57" s="224"/>
      <c r="I57" s="224">
        <v>2</v>
      </c>
      <c r="J57" s="224">
        <v>2</v>
      </c>
      <c r="K57" s="224">
        <v>0</v>
      </c>
      <c r="L57" s="286"/>
    </row>
    <row r="58" spans="1:12" ht="21" customHeight="1">
      <c r="A58" s="333"/>
      <c r="B58" s="298"/>
      <c r="C58" s="226"/>
      <c r="D58" s="225"/>
      <c r="E58" s="298"/>
      <c r="F58" s="295"/>
      <c r="G58" s="295"/>
      <c r="H58" s="295"/>
      <c r="I58" s="294" t="s">
        <v>475</v>
      </c>
      <c r="J58" s="295"/>
      <c r="K58" s="295"/>
      <c r="L58" s="286" t="s">
        <v>413</v>
      </c>
    </row>
    <row r="59" spans="1:12" ht="21" customHeight="1">
      <c r="A59" s="333"/>
      <c r="B59" s="298"/>
      <c r="C59" s="226"/>
      <c r="D59" s="225"/>
      <c r="E59" s="298"/>
      <c r="F59" s="224"/>
      <c r="G59" s="224"/>
      <c r="H59" s="224"/>
      <c r="I59" s="224">
        <v>2</v>
      </c>
      <c r="J59" s="224">
        <v>2</v>
      </c>
      <c r="K59" s="224">
        <v>0</v>
      </c>
      <c r="L59" s="286"/>
    </row>
    <row r="60" spans="1:12" ht="21" customHeight="1">
      <c r="A60" s="333"/>
      <c r="B60" s="298"/>
      <c r="C60" s="302" t="s">
        <v>415</v>
      </c>
      <c r="D60" s="302"/>
      <c r="E60" s="302"/>
      <c r="F60" s="228">
        <f>F49+F51+F55+F53</f>
        <v>3</v>
      </c>
      <c r="G60" s="228">
        <f t="shared" ref="G60:K60" si="4">G49+G51+G55+G53</f>
        <v>1</v>
      </c>
      <c r="H60" s="228">
        <f t="shared" si="4"/>
        <v>2</v>
      </c>
      <c r="I60" s="228">
        <f>I49+I51+I55+I57+I59+I53</f>
        <v>6</v>
      </c>
      <c r="J60" s="228">
        <f>J49+J51+J57+J59+J55+J53</f>
        <v>6</v>
      </c>
      <c r="K60" s="228">
        <f t="shared" si="4"/>
        <v>0</v>
      </c>
      <c r="L60" s="55"/>
    </row>
    <row r="61" spans="1:12" ht="21" customHeight="1">
      <c r="A61" s="333"/>
      <c r="B61" s="298"/>
      <c r="C61" s="297" t="s">
        <v>435</v>
      </c>
      <c r="D61" s="298" t="s">
        <v>417</v>
      </c>
      <c r="E61" s="298"/>
      <c r="F61" s="295"/>
      <c r="G61" s="295"/>
      <c r="H61" s="295"/>
      <c r="I61" s="295"/>
      <c r="J61" s="295"/>
      <c r="K61" s="295"/>
      <c r="L61" s="286"/>
    </row>
    <row r="62" spans="1:12" ht="21" customHeight="1">
      <c r="A62" s="333"/>
      <c r="B62" s="298"/>
      <c r="C62" s="298"/>
      <c r="D62" s="298"/>
      <c r="E62" s="298"/>
      <c r="F62" s="224"/>
      <c r="G62" s="224"/>
      <c r="H62" s="224"/>
      <c r="I62" s="224"/>
      <c r="J62" s="224"/>
      <c r="K62" s="224"/>
      <c r="L62" s="286"/>
    </row>
    <row r="63" spans="1:12" ht="21" customHeight="1">
      <c r="A63" s="333"/>
      <c r="B63" s="298"/>
      <c r="C63" s="298"/>
      <c r="D63" s="287" t="s">
        <v>407</v>
      </c>
      <c r="E63" s="287"/>
      <c r="F63" s="289" t="s">
        <v>436</v>
      </c>
      <c r="G63" s="290"/>
      <c r="H63" s="291"/>
      <c r="I63" s="289" t="s">
        <v>436</v>
      </c>
      <c r="J63" s="290"/>
      <c r="K63" s="291"/>
      <c r="L63" s="284" t="s">
        <v>406</v>
      </c>
    </row>
    <row r="64" spans="1:12" ht="21" customHeight="1">
      <c r="A64" s="333"/>
      <c r="B64" s="298"/>
      <c r="C64" s="298"/>
      <c r="D64" s="303"/>
      <c r="E64" s="288"/>
      <c r="F64" s="224">
        <v>3</v>
      </c>
      <c r="G64" s="224">
        <v>2</v>
      </c>
      <c r="H64" s="224">
        <v>2</v>
      </c>
      <c r="I64" s="224">
        <v>3</v>
      </c>
      <c r="J64" s="224">
        <v>0</v>
      </c>
      <c r="K64" s="224">
        <v>3</v>
      </c>
      <c r="L64" s="285"/>
    </row>
    <row r="65" spans="1:12" ht="21" customHeight="1">
      <c r="A65" s="333"/>
      <c r="B65" s="298"/>
      <c r="C65" s="298"/>
      <c r="D65" s="303"/>
      <c r="E65" s="287"/>
      <c r="F65" s="289" t="s">
        <v>437</v>
      </c>
      <c r="G65" s="290"/>
      <c r="H65" s="291"/>
      <c r="I65" s="289" t="s">
        <v>437</v>
      </c>
      <c r="J65" s="290"/>
      <c r="K65" s="291"/>
      <c r="L65" s="284" t="s">
        <v>406</v>
      </c>
    </row>
    <row r="66" spans="1:12" ht="21" customHeight="1">
      <c r="A66" s="333"/>
      <c r="B66" s="298"/>
      <c r="C66" s="298"/>
      <c r="D66" s="303"/>
      <c r="E66" s="288"/>
      <c r="F66" s="224">
        <v>3</v>
      </c>
      <c r="G66" s="224">
        <v>2</v>
      </c>
      <c r="H66" s="224">
        <v>2</v>
      </c>
      <c r="I66" s="224">
        <v>3</v>
      </c>
      <c r="J66" s="224">
        <v>0</v>
      </c>
      <c r="K66" s="224">
        <v>3</v>
      </c>
      <c r="L66" s="285"/>
    </row>
    <row r="67" spans="1:12" ht="21" customHeight="1">
      <c r="A67" s="333"/>
      <c r="B67" s="298"/>
      <c r="C67" s="298"/>
      <c r="D67" s="303"/>
      <c r="E67" s="287"/>
      <c r="F67" s="289" t="s">
        <v>438</v>
      </c>
      <c r="G67" s="290"/>
      <c r="H67" s="291"/>
      <c r="I67" s="289" t="s">
        <v>438</v>
      </c>
      <c r="J67" s="290"/>
      <c r="K67" s="291"/>
      <c r="L67" s="284" t="s">
        <v>406</v>
      </c>
    </row>
    <row r="68" spans="1:12" ht="21" customHeight="1">
      <c r="A68" s="333"/>
      <c r="B68" s="298"/>
      <c r="C68" s="298"/>
      <c r="D68" s="303"/>
      <c r="E68" s="288"/>
      <c r="F68" s="224">
        <v>3</v>
      </c>
      <c r="G68" s="224">
        <v>2</v>
      </c>
      <c r="H68" s="224">
        <v>2</v>
      </c>
      <c r="I68" s="224">
        <v>3</v>
      </c>
      <c r="J68" s="224">
        <v>0</v>
      </c>
      <c r="K68" s="224">
        <v>3</v>
      </c>
      <c r="L68" s="285"/>
    </row>
    <row r="69" spans="1:12" ht="21" customHeight="1">
      <c r="A69" s="333"/>
      <c r="B69" s="298"/>
      <c r="C69" s="298"/>
      <c r="D69" s="303"/>
      <c r="E69" s="287"/>
      <c r="F69" s="289" t="s">
        <v>439</v>
      </c>
      <c r="G69" s="290"/>
      <c r="H69" s="291"/>
      <c r="I69" s="289" t="s">
        <v>439</v>
      </c>
      <c r="J69" s="290"/>
      <c r="K69" s="291"/>
      <c r="L69" s="284" t="s">
        <v>406</v>
      </c>
    </row>
    <row r="70" spans="1:12" ht="21" customHeight="1">
      <c r="A70" s="333"/>
      <c r="B70" s="298"/>
      <c r="C70" s="298"/>
      <c r="D70" s="303"/>
      <c r="E70" s="288"/>
      <c r="F70" s="224">
        <v>2</v>
      </c>
      <c r="G70" s="224">
        <v>1</v>
      </c>
      <c r="H70" s="224">
        <v>1</v>
      </c>
      <c r="I70" s="224">
        <v>2</v>
      </c>
      <c r="J70" s="224">
        <v>0</v>
      </c>
      <c r="K70" s="224">
        <v>2</v>
      </c>
      <c r="L70" s="285"/>
    </row>
    <row r="71" spans="1:12" ht="21" customHeight="1">
      <c r="A71" s="333"/>
      <c r="B71" s="298"/>
      <c r="C71" s="298"/>
      <c r="D71" s="303"/>
      <c r="E71" s="298"/>
      <c r="F71" s="297"/>
      <c r="G71" s="298"/>
      <c r="H71" s="298"/>
      <c r="I71" s="297"/>
      <c r="J71" s="298"/>
      <c r="K71" s="298"/>
      <c r="L71" s="296"/>
    </row>
    <row r="72" spans="1:12" ht="21" customHeight="1">
      <c r="A72" s="333"/>
      <c r="B72" s="298"/>
      <c r="C72" s="298"/>
      <c r="D72" s="288"/>
      <c r="E72" s="298"/>
      <c r="F72" s="227"/>
      <c r="G72" s="227"/>
      <c r="H72" s="227"/>
      <c r="I72" s="227"/>
      <c r="J72" s="227"/>
      <c r="K72" s="227"/>
      <c r="L72" s="286"/>
    </row>
    <row r="73" spans="1:12" ht="21" customHeight="1">
      <c r="A73" s="333"/>
      <c r="B73" s="298"/>
      <c r="C73" s="302" t="s">
        <v>420</v>
      </c>
      <c r="D73" s="302"/>
      <c r="E73" s="302"/>
      <c r="F73" s="228">
        <f>F62+F64+F66+F68+F70+F72</f>
        <v>11</v>
      </c>
      <c r="G73" s="228">
        <f t="shared" ref="G73:K73" si="5">G62+G64+G66+G68+G70+G72</f>
        <v>7</v>
      </c>
      <c r="H73" s="228">
        <f t="shared" si="5"/>
        <v>7</v>
      </c>
      <c r="I73" s="228">
        <f t="shared" si="5"/>
        <v>11</v>
      </c>
      <c r="J73" s="228">
        <f t="shared" si="5"/>
        <v>0</v>
      </c>
      <c r="K73" s="228">
        <f t="shared" si="5"/>
        <v>11</v>
      </c>
      <c r="L73" s="55"/>
    </row>
    <row r="74" spans="1:12" ht="21" customHeight="1">
      <c r="A74" s="333"/>
      <c r="B74" s="298"/>
      <c r="C74" s="297" t="s">
        <v>421</v>
      </c>
      <c r="D74" s="298" t="s">
        <v>417</v>
      </c>
      <c r="E74" s="298"/>
      <c r="F74" s="298"/>
      <c r="G74" s="298"/>
      <c r="H74" s="298"/>
      <c r="I74" s="298"/>
      <c r="J74" s="298"/>
      <c r="K74" s="298"/>
      <c r="L74" s="299"/>
    </row>
    <row r="75" spans="1:12" ht="21" customHeight="1">
      <c r="A75" s="333"/>
      <c r="B75" s="298"/>
      <c r="C75" s="298"/>
      <c r="D75" s="298"/>
      <c r="E75" s="298"/>
      <c r="F75" s="227"/>
      <c r="G75" s="227"/>
      <c r="H75" s="227"/>
      <c r="I75" s="227"/>
      <c r="J75" s="227"/>
      <c r="K75" s="227"/>
      <c r="L75" s="299"/>
    </row>
    <row r="76" spans="1:12" ht="21" customHeight="1">
      <c r="A76" s="333"/>
      <c r="B76" s="298"/>
      <c r="C76" s="298"/>
      <c r="D76" s="287" t="s">
        <v>407</v>
      </c>
      <c r="E76" s="287"/>
      <c r="F76" s="297" t="s">
        <v>429</v>
      </c>
      <c r="G76" s="298"/>
      <c r="H76" s="298"/>
      <c r="I76" s="312"/>
      <c r="J76" s="310"/>
      <c r="K76" s="311"/>
      <c r="L76" s="315" t="s">
        <v>424</v>
      </c>
    </row>
    <row r="77" spans="1:12" ht="21" customHeight="1">
      <c r="A77" s="333"/>
      <c r="B77" s="298"/>
      <c r="C77" s="298"/>
      <c r="D77" s="303"/>
      <c r="E77" s="288"/>
      <c r="F77" s="227">
        <v>3</v>
      </c>
      <c r="G77" s="227">
        <v>3</v>
      </c>
      <c r="H77" s="227">
        <v>0</v>
      </c>
      <c r="I77" s="227"/>
      <c r="J77" s="227"/>
      <c r="K77" s="227"/>
      <c r="L77" s="316"/>
    </row>
    <row r="78" spans="1:12" ht="21" customHeight="1">
      <c r="A78" s="333"/>
      <c r="B78" s="298"/>
      <c r="C78" s="298"/>
      <c r="D78" s="303"/>
      <c r="E78" s="287"/>
      <c r="F78" s="297" t="s">
        <v>440</v>
      </c>
      <c r="G78" s="298"/>
      <c r="H78" s="298"/>
      <c r="I78" s="298"/>
      <c r="J78" s="298"/>
      <c r="K78" s="298"/>
      <c r="L78" s="315" t="s">
        <v>424</v>
      </c>
    </row>
    <row r="79" spans="1:12" ht="21" customHeight="1">
      <c r="A79" s="333"/>
      <c r="B79" s="298"/>
      <c r="C79" s="298"/>
      <c r="D79" s="303"/>
      <c r="E79" s="288"/>
      <c r="F79" s="227">
        <v>3</v>
      </c>
      <c r="G79" s="227">
        <v>2</v>
      </c>
      <c r="H79" s="227">
        <v>2</v>
      </c>
      <c r="I79" s="227"/>
      <c r="J79" s="227"/>
      <c r="K79" s="227"/>
      <c r="L79" s="316"/>
    </row>
    <row r="80" spans="1:12" ht="21" customHeight="1">
      <c r="A80" s="333"/>
      <c r="B80" s="298"/>
      <c r="C80" s="298"/>
      <c r="D80" s="303"/>
      <c r="E80" s="287"/>
      <c r="F80" s="297" t="s">
        <v>441</v>
      </c>
      <c r="G80" s="298"/>
      <c r="H80" s="298"/>
      <c r="I80" s="297"/>
      <c r="J80" s="298"/>
      <c r="K80" s="298"/>
      <c r="L80" s="315" t="s">
        <v>409</v>
      </c>
    </row>
    <row r="81" spans="1:12" ht="21" customHeight="1">
      <c r="A81" s="333"/>
      <c r="B81" s="298"/>
      <c r="C81" s="298"/>
      <c r="D81" s="303"/>
      <c r="E81" s="288"/>
      <c r="F81" s="227">
        <v>3</v>
      </c>
      <c r="G81" s="227">
        <v>0</v>
      </c>
      <c r="H81" s="227">
        <v>3</v>
      </c>
      <c r="I81" s="227"/>
      <c r="J81" s="227"/>
      <c r="K81" s="227"/>
      <c r="L81" s="316"/>
    </row>
    <row r="82" spans="1:12" ht="21" customHeight="1">
      <c r="A82" s="333"/>
      <c r="B82" s="298"/>
      <c r="C82" s="298"/>
      <c r="D82" s="303"/>
      <c r="E82" s="298"/>
      <c r="F82" s="298"/>
      <c r="G82" s="298"/>
      <c r="H82" s="298"/>
      <c r="I82" s="297" t="s">
        <v>426</v>
      </c>
      <c r="J82" s="298"/>
      <c r="K82" s="298"/>
      <c r="L82" s="286" t="s">
        <v>424</v>
      </c>
    </row>
    <row r="83" spans="1:12" ht="21" customHeight="1">
      <c r="A83" s="333"/>
      <c r="B83" s="298"/>
      <c r="C83" s="298"/>
      <c r="D83" s="303"/>
      <c r="E83" s="298"/>
      <c r="F83" s="227"/>
      <c r="G83" s="227"/>
      <c r="H83" s="227"/>
      <c r="I83" s="227">
        <v>2</v>
      </c>
      <c r="J83" s="227">
        <v>2</v>
      </c>
      <c r="K83" s="227">
        <v>0</v>
      </c>
      <c r="L83" s="286"/>
    </row>
    <row r="84" spans="1:12" ht="21" customHeight="1">
      <c r="A84" s="333"/>
      <c r="B84" s="298"/>
      <c r="C84" s="298"/>
      <c r="D84" s="303"/>
      <c r="E84" s="298"/>
      <c r="F84" s="298"/>
      <c r="G84" s="298"/>
      <c r="H84" s="298"/>
      <c r="I84" s="297" t="s">
        <v>442</v>
      </c>
      <c r="J84" s="298"/>
      <c r="K84" s="298"/>
      <c r="L84" s="286"/>
    </row>
    <row r="85" spans="1:12" ht="21" customHeight="1">
      <c r="A85" s="333"/>
      <c r="B85" s="298"/>
      <c r="C85" s="298"/>
      <c r="D85" s="303"/>
      <c r="E85" s="298"/>
      <c r="F85" s="227"/>
      <c r="G85" s="227"/>
      <c r="H85" s="227"/>
      <c r="I85" s="227">
        <v>2</v>
      </c>
      <c r="J85" s="227">
        <v>0</v>
      </c>
      <c r="K85" s="227">
        <v>2</v>
      </c>
      <c r="L85" s="286"/>
    </row>
    <row r="86" spans="1:12" ht="21" customHeight="1">
      <c r="A86" s="333"/>
      <c r="B86" s="298"/>
      <c r="C86" s="298"/>
      <c r="D86" s="303"/>
      <c r="E86" s="298"/>
      <c r="F86" s="298"/>
      <c r="G86" s="298"/>
      <c r="H86" s="298"/>
      <c r="I86" s="297"/>
      <c r="J86" s="298"/>
      <c r="K86" s="298"/>
      <c r="L86" s="286"/>
    </row>
    <row r="87" spans="1:12" ht="21" customHeight="1">
      <c r="A87" s="333"/>
      <c r="B87" s="298"/>
      <c r="C87" s="298"/>
      <c r="D87" s="288"/>
      <c r="E87" s="298"/>
      <c r="F87" s="227"/>
      <c r="G87" s="227"/>
      <c r="H87" s="227"/>
      <c r="I87" s="227"/>
      <c r="J87" s="227"/>
      <c r="K87" s="227"/>
      <c r="L87" s="286"/>
    </row>
    <row r="88" spans="1:12" ht="21" customHeight="1">
      <c r="A88" s="333"/>
      <c r="B88" s="298"/>
      <c r="C88" s="302" t="s">
        <v>431</v>
      </c>
      <c r="D88" s="302"/>
      <c r="E88" s="302"/>
      <c r="F88" s="228">
        <f t="shared" ref="F88:K88" si="6">F75+F77+F79+F87+F81+F83+F85</f>
        <v>9</v>
      </c>
      <c r="G88" s="228">
        <f t="shared" si="6"/>
        <v>5</v>
      </c>
      <c r="H88" s="228">
        <f t="shared" si="6"/>
        <v>5</v>
      </c>
      <c r="I88" s="228">
        <f t="shared" si="6"/>
        <v>4</v>
      </c>
      <c r="J88" s="228">
        <f t="shared" si="6"/>
        <v>2</v>
      </c>
      <c r="K88" s="228">
        <f t="shared" si="6"/>
        <v>2</v>
      </c>
      <c r="L88" s="55"/>
    </row>
    <row r="89" spans="1:12" ht="21" customHeight="1">
      <c r="A89" s="333"/>
      <c r="B89" s="306" t="s">
        <v>432</v>
      </c>
      <c r="C89" s="306"/>
      <c r="D89" s="306"/>
      <c r="E89" s="306"/>
      <c r="F89" s="229">
        <f t="shared" ref="F89:K89" si="7">F60+F73+F88</f>
        <v>23</v>
      </c>
      <c r="G89" s="229">
        <f t="shared" si="7"/>
        <v>13</v>
      </c>
      <c r="H89" s="229">
        <f t="shared" si="7"/>
        <v>14</v>
      </c>
      <c r="I89" s="229">
        <f t="shared" si="7"/>
        <v>21</v>
      </c>
      <c r="J89" s="229">
        <f t="shared" si="7"/>
        <v>8</v>
      </c>
      <c r="K89" s="229">
        <f t="shared" si="7"/>
        <v>13</v>
      </c>
      <c r="L89" s="56"/>
    </row>
    <row r="90" spans="1:12" ht="21" customHeight="1">
      <c r="A90" s="333">
        <v>2</v>
      </c>
      <c r="B90" s="298">
        <v>1</v>
      </c>
      <c r="C90" s="297" t="s">
        <v>404</v>
      </c>
      <c r="D90" s="298" t="s">
        <v>17</v>
      </c>
      <c r="E90" s="298"/>
      <c r="F90" s="298"/>
      <c r="G90" s="298"/>
      <c r="H90" s="298"/>
      <c r="I90" s="298"/>
      <c r="J90" s="298"/>
      <c r="K90" s="298"/>
      <c r="L90" s="292"/>
    </row>
    <row r="91" spans="1:12" ht="21" customHeight="1">
      <c r="A91" s="333"/>
      <c r="B91" s="298"/>
      <c r="C91" s="298"/>
      <c r="D91" s="298"/>
      <c r="E91" s="298"/>
      <c r="F91" s="227"/>
      <c r="G91" s="227"/>
      <c r="H91" s="227"/>
      <c r="I91" s="227"/>
      <c r="J91" s="227"/>
      <c r="K91" s="227"/>
      <c r="L91" s="292"/>
    </row>
    <row r="92" spans="1:12" ht="21" customHeight="1">
      <c r="A92" s="333"/>
      <c r="B92" s="298"/>
      <c r="C92" s="302" t="s">
        <v>415</v>
      </c>
      <c r="D92" s="302"/>
      <c r="E92" s="302"/>
      <c r="F92" s="228">
        <f t="shared" ref="F92:K92" si="8">F91</f>
        <v>0</v>
      </c>
      <c r="G92" s="228">
        <f t="shared" si="8"/>
        <v>0</v>
      </c>
      <c r="H92" s="228">
        <f t="shared" si="8"/>
        <v>0</v>
      </c>
      <c r="I92" s="228">
        <f t="shared" si="8"/>
        <v>0</v>
      </c>
      <c r="J92" s="228">
        <f t="shared" si="8"/>
        <v>0</v>
      </c>
      <c r="K92" s="228">
        <f t="shared" si="8"/>
        <v>0</v>
      </c>
      <c r="L92" s="57"/>
    </row>
    <row r="93" spans="1:12" ht="21" customHeight="1">
      <c r="A93" s="333"/>
      <c r="B93" s="298"/>
      <c r="C93" s="297" t="s">
        <v>29</v>
      </c>
      <c r="D93" s="298" t="s">
        <v>19</v>
      </c>
      <c r="E93" s="298"/>
      <c r="F93" s="295"/>
      <c r="G93" s="295"/>
      <c r="H93" s="295"/>
      <c r="I93" s="295"/>
      <c r="J93" s="295"/>
      <c r="K93" s="295"/>
      <c r="L93" s="292"/>
    </row>
    <row r="94" spans="1:12" ht="21" customHeight="1">
      <c r="A94" s="333"/>
      <c r="B94" s="298"/>
      <c r="C94" s="298"/>
      <c r="D94" s="298"/>
      <c r="E94" s="298"/>
      <c r="F94" s="224"/>
      <c r="G94" s="224"/>
      <c r="H94" s="224"/>
      <c r="I94" s="224"/>
      <c r="J94" s="224"/>
      <c r="K94" s="224"/>
      <c r="L94" s="292"/>
    </row>
    <row r="95" spans="1:12" ht="21" customHeight="1">
      <c r="A95" s="333"/>
      <c r="B95" s="298"/>
      <c r="C95" s="298"/>
      <c r="D95" s="287" t="s">
        <v>18</v>
      </c>
      <c r="E95" s="287"/>
      <c r="F95" s="289" t="s">
        <v>45</v>
      </c>
      <c r="G95" s="290"/>
      <c r="H95" s="291"/>
      <c r="I95" s="289" t="s">
        <v>45</v>
      </c>
      <c r="J95" s="290"/>
      <c r="K95" s="291"/>
      <c r="L95" s="304" t="s">
        <v>318</v>
      </c>
    </row>
    <row r="96" spans="1:12" ht="21" customHeight="1">
      <c r="A96" s="333"/>
      <c r="B96" s="298"/>
      <c r="C96" s="298"/>
      <c r="D96" s="303"/>
      <c r="E96" s="288"/>
      <c r="F96" s="224">
        <v>3</v>
      </c>
      <c r="G96" s="224">
        <v>1</v>
      </c>
      <c r="H96" s="224">
        <v>3</v>
      </c>
      <c r="I96" s="224">
        <v>3</v>
      </c>
      <c r="J96" s="224">
        <v>0</v>
      </c>
      <c r="K96" s="224">
        <v>3</v>
      </c>
      <c r="L96" s="305"/>
    </row>
    <row r="97" spans="1:12" ht="21" customHeight="1">
      <c r="A97" s="333"/>
      <c r="B97" s="298"/>
      <c r="C97" s="298"/>
      <c r="D97" s="303"/>
      <c r="E97" s="287"/>
      <c r="F97" s="289" t="s">
        <v>250</v>
      </c>
      <c r="G97" s="290"/>
      <c r="H97" s="291"/>
      <c r="I97" s="289" t="s">
        <v>250</v>
      </c>
      <c r="J97" s="290"/>
      <c r="K97" s="291"/>
      <c r="L97" s="304" t="s">
        <v>318</v>
      </c>
    </row>
    <row r="98" spans="1:12" ht="21" customHeight="1">
      <c r="A98" s="333"/>
      <c r="B98" s="298"/>
      <c r="C98" s="298"/>
      <c r="D98" s="303"/>
      <c r="E98" s="288"/>
      <c r="F98" s="224">
        <v>2</v>
      </c>
      <c r="G98" s="224">
        <v>1</v>
      </c>
      <c r="H98" s="224">
        <v>1</v>
      </c>
      <c r="I98" s="224">
        <v>2</v>
      </c>
      <c r="J98" s="224">
        <v>0</v>
      </c>
      <c r="K98" s="224">
        <v>2</v>
      </c>
      <c r="L98" s="305"/>
    </row>
    <row r="99" spans="1:12" ht="21" customHeight="1">
      <c r="A99" s="333"/>
      <c r="B99" s="298"/>
      <c r="C99" s="298"/>
      <c r="D99" s="303"/>
      <c r="E99" s="287"/>
      <c r="F99" s="289" t="s">
        <v>46</v>
      </c>
      <c r="G99" s="290"/>
      <c r="H99" s="291"/>
      <c r="I99" s="289"/>
      <c r="J99" s="290"/>
      <c r="K99" s="291"/>
      <c r="L99" s="304" t="s">
        <v>319</v>
      </c>
    </row>
    <row r="100" spans="1:12" ht="21" customHeight="1">
      <c r="A100" s="333"/>
      <c r="B100" s="298"/>
      <c r="C100" s="298"/>
      <c r="D100" s="303"/>
      <c r="E100" s="288"/>
      <c r="F100" s="224">
        <v>3</v>
      </c>
      <c r="G100" s="224">
        <v>2</v>
      </c>
      <c r="H100" s="224">
        <v>2</v>
      </c>
      <c r="I100" s="224"/>
      <c r="J100" s="224"/>
      <c r="K100" s="224"/>
      <c r="L100" s="305"/>
    </row>
    <row r="101" spans="1:12" ht="21" customHeight="1">
      <c r="A101" s="333"/>
      <c r="B101" s="298"/>
      <c r="C101" s="298"/>
      <c r="D101" s="303"/>
      <c r="E101" s="287"/>
      <c r="F101" s="289" t="s">
        <v>47</v>
      </c>
      <c r="G101" s="290"/>
      <c r="H101" s="291"/>
      <c r="I101" s="289" t="s">
        <v>47</v>
      </c>
      <c r="J101" s="290"/>
      <c r="K101" s="291"/>
      <c r="L101" s="304" t="s">
        <v>318</v>
      </c>
    </row>
    <row r="102" spans="1:12" ht="21" customHeight="1">
      <c r="A102" s="333"/>
      <c r="B102" s="298"/>
      <c r="C102" s="298"/>
      <c r="D102" s="303"/>
      <c r="E102" s="288"/>
      <c r="F102" s="224">
        <v>3</v>
      </c>
      <c r="G102" s="224">
        <v>2</v>
      </c>
      <c r="H102" s="224">
        <v>2</v>
      </c>
      <c r="I102" s="224">
        <v>3</v>
      </c>
      <c r="J102" s="224">
        <v>0</v>
      </c>
      <c r="K102" s="224">
        <v>3</v>
      </c>
      <c r="L102" s="305"/>
    </row>
    <row r="103" spans="1:12" ht="21" customHeight="1">
      <c r="A103" s="333"/>
      <c r="B103" s="298"/>
      <c r="C103" s="302" t="s">
        <v>28</v>
      </c>
      <c r="D103" s="302"/>
      <c r="E103" s="302"/>
      <c r="F103" s="228">
        <f>F94+F98+F96+F100+F102</f>
        <v>11</v>
      </c>
      <c r="G103" s="228">
        <f t="shared" ref="G103:K103" si="9">G94+G98+G96+G100+G102</f>
        <v>6</v>
      </c>
      <c r="H103" s="228">
        <f t="shared" si="9"/>
        <v>8</v>
      </c>
      <c r="I103" s="228">
        <f>I94+I98+I96+I100+I102</f>
        <v>8</v>
      </c>
      <c r="J103" s="228">
        <f t="shared" si="9"/>
        <v>0</v>
      </c>
      <c r="K103" s="228">
        <f t="shared" si="9"/>
        <v>8</v>
      </c>
      <c r="L103" s="57"/>
    </row>
    <row r="104" spans="1:12" ht="21" customHeight="1">
      <c r="A104" s="333"/>
      <c r="B104" s="298"/>
      <c r="C104" s="297" t="s">
        <v>31</v>
      </c>
      <c r="D104" s="298" t="s">
        <v>19</v>
      </c>
      <c r="E104" s="298"/>
      <c r="F104" s="298"/>
      <c r="G104" s="298"/>
      <c r="H104" s="298"/>
      <c r="I104" s="298"/>
      <c r="J104" s="298"/>
      <c r="K104" s="298"/>
      <c r="L104" s="292"/>
    </row>
    <row r="105" spans="1:12" ht="21" customHeight="1">
      <c r="A105" s="333"/>
      <c r="B105" s="298"/>
      <c r="C105" s="298"/>
      <c r="D105" s="298"/>
      <c r="E105" s="298"/>
      <c r="F105" s="227"/>
      <c r="G105" s="227"/>
      <c r="H105" s="227"/>
      <c r="I105" s="227"/>
      <c r="J105" s="227"/>
      <c r="K105" s="227"/>
      <c r="L105" s="292"/>
    </row>
    <row r="106" spans="1:12" ht="21" customHeight="1">
      <c r="A106" s="333"/>
      <c r="B106" s="298"/>
      <c r="C106" s="298"/>
      <c r="D106" s="287" t="s">
        <v>18</v>
      </c>
      <c r="E106" s="287"/>
      <c r="F106" s="289" t="s">
        <v>443</v>
      </c>
      <c r="G106" s="290"/>
      <c r="H106" s="291"/>
      <c r="I106" s="293"/>
      <c r="J106" s="290"/>
      <c r="K106" s="291"/>
      <c r="L106" s="284" t="s">
        <v>319</v>
      </c>
    </row>
    <row r="107" spans="1:12" ht="21" customHeight="1">
      <c r="A107" s="333"/>
      <c r="B107" s="298"/>
      <c r="C107" s="298"/>
      <c r="D107" s="303"/>
      <c r="E107" s="288"/>
      <c r="F107" s="224">
        <v>1</v>
      </c>
      <c r="G107" s="224">
        <v>1</v>
      </c>
      <c r="H107" s="224">
        <v>0</v>
      </c>
      <c r="I107" s="224"/>
      <c r="J107" s="224"/>
      <c r="K107" s="224"/>
      <c r="L107" s="285"/>
    </row>
    <row r="108" spans="1:12" ht="21" customHeight="1">
      <c r="A108" s="333"/>
      <c r="B108" s="298"/>
      <c r="C108" s="298"/>
      <c r="D108" s="303"/>
      <c r="E108" s="287"/>
      <c r="F108" s="289" t="s">
        <v>310</v>
      </c>
      <c r="G108" s="290"/>
      <c r="H108" s="291"/>
      <c r="I108" s="293"/>
      <c r="J108" s="290"/>
      <c r="K108" s="291"/>
      <c r="L108" s="284" t="s">
        <v>321</v>
      </c>
    </row>
    <row r="109" spans="1:12" ht="21" customHeight="1">
      <c r="A109" s="333"/>
      <c r="B109" s="298"/>
      <c r="C109" s="298"/>
      <c r="D109" s="303"/>
      <c r="E109" s="288"/>
      <c r="F109" s="224">
        <v>3</v>
      </c>
      <c r="G109" s="224">
        <v>2</v>
      </c>
      <c r="H109" s="224">
        <v>2</v>
      </c>
      <c r="I109" s="224"/>
      <c r="J109" s="224"/>
      <c r="K109" s="224"/>
      <c r="L109" s="285"/>
    </row>
    <row r="110" spans="1:12" ht="21" customHeight="1">
      <c r="A110" s="333"/>
      <c r="B110" s="298"/>
      <c r="C110" s="298"/>
      <c r="D110" s="303"/>
      <c r="E110" s="287"/>
      <c r="F110" s="289" t="s">
        <v>444</v>
      </c>
      <c r="G110" s="290"/>
      <c r="H110" s="291"/>
      <c r="I110" s="289"/>
      <c r="J110" s="290"/>
      <c r="K110" s="291"/>
      <c r="L110" s="284" t="s">
        <v>321</v>
      </c>
    </row>
    <row r="111" spans="1:12" ht="21" customHeight="1">
      <c r="A111" s="333"/>
      <c r="B111" s="298"/>
      <c r="C111" s="298"/>
      <c r="D111" s="303"/>
      <c r="E111" s="288"/>
      <c r="F111" s="224">
        <v>2</v>
      </c>
      <c r="G111" s="224">
        <v>1</v>
      </c>
      <c r="H111" s="224">
        <v>2</v>
      </c>
      <c r="I111" s="224"/>
      <c r="J111" s="224"/>
      <c r="K111" s="224"/>
      <c r="L111" s="285"/>
    </row>
    <row r="112" spans="1:12" ht="21" customHeight="1">
      <c r="A112" s="333"/>
      <c r="B112" s="298"/>
      <c r="C112" s="298"/>
      <c r="D112" s="303"/>
      <c r="E112" s="287"/>
      <c r="F112" s="297" t="s">
        <v>445</v>
      </c>
      <c r="G112" s="298"/>
      <c r="H112" s="298"/>
      <c r="I112" s="293"/>
      <c r="J112" s="290"/>
      <c r="K112" s="291"/>
      <c r="L112" s="284" t="s">
        <v>319</v>
      </c>
    </row>
    <row r="113" spans="1:12" ht="21" customHeight="1">
      <c r="A113" s="333"/>
      <c r="B113" s="298"/>
      <c r="C113" s="298"/>
      <c r="D113" s="303"/>
      <c r="E113" s="288"/>
      <c r="F113" s="224">
        <v>3</v>
      </c>
      <c r="G113" s="224">
        <v>0</v>
      </c>
      <c r="H113" s="224">
        <v>3</v>
      </c>
      <c r="I113" s="224"/>
      <c r="J113" s="224"/>
      <c r="K113" s="224"/>
      <c r="L113" s="285"/>
    </row>
    <row r="114" spans="1:12" ht="21" customHeight="1">
      <c r="A114" s="333"/>
      <c r="B114" s="298"/>
      <c r="C114" s="298"/>
      <c r="D114" s="303"/>
      <c r="E114" s="287"/>
      <c r="F114" s="297" t="s">
        <v>446</v>
      </c>
      <c r="G114" s="298"/>
      <c r="H114" s="298"/>
      <c r="I114" s="293"/>
      <c r="J114" s="290"/>
      <c r="K114" s="291"/>
      <c r="L114" s="284" t="s">
        <v>319</v>
      </c>
    </row>
    <row r="115" spans="1:12" ht="21" customHeight="1">
      <c r="A115" s="333"/>
      <c r="B115" s="298"/>
      <c r="C115" s="298"/>
      <c r="D115" s="303"/>
      <c r="E115" s="288"/>
      <c r="F115" s="224">
        <v>3</v>
      </c>
      <c r="G115" s="224">
        <v>1</v>
      </c>
      <c r="H115" s="224">
        <v>3</v>
      </c>
      <c r="I115" s="224"/>
      <c r="J115" s="224"/>
      <c r="K115" s="224"/>
      <c r="L115" s="285"/>
    </row>
    <row r="116" spans="1:12" ht="21" customHeight="1">
      <c r="A116" s="333"/>
      <c r="B116" s="298"/>
      <c r="C116" s="298"/>
      <c r="D116" s="303"/>
      <c r="E116" s="298"/>
      <c r="F116" s="297"/>
      <c r="G116" s="298"/>
      <c r="H116" s="298"/>
      <c r="I116" s="297" t="s">
        <v>261</v>
      </c>
      <c r="J116" s="298"/>
      <c r="K116" s="298"/>
      <c r="L116" s="286" t="s">
        <v>320</v>
      </c>
    </row>
    <row r="117" spans="1:12" ht="21" customHeight="1">
      <c r="A117" s="333"/>
      <c r="B117" s="298"/>
      <c r="C117" s="298"/>
      <c r="D117" s="303"/>
      <c r="E117" s="298"/>
      <c r="F117" s="227"/>
      <c r="G117" s="227"/>
      <c r="H117" s="227"/>
      <c r="I117" s="227">
        <v>1</v>
      </c>
      <c r="J117" s="227">
        <v>1</v>
      </c>
      <c r="K117" s="227">
        <v>0</v>
      </c>
      <c r="L117" s="286"/>
    </row>
    <row r="118" spans="1:12" ht="21" customHeight="1">
      <c r="A118" s="333"/>
      <c r="B118" s="298"/>
      <c r="C118" s="298"/>
      <c r="D118" s="303"/>
      <c r="E118" s="287"/>
      <c r="F118" s="293"/>
      <c r="G118" s="290"/>
      <c r="H118" s="291"/>
      <c r="I118" s="289" t="s">
        <v>310</v>
      </c>
      <c r="J118" s="290"/>
      <c r="K118" s="291"/>
      <c r="L118" s="284" t="s">
        <v>318</v>
      </c>
    </row>
    <row r="119" spans="1:12" ht="21" customHeight="1">
      <c r="A119" s="333"/>
      <c r="B119" s="298"/>
      <c r="C119" s="298"/>
      <c r="D119" s="303"/>
      <c r="E119" s="288"/>
      <c r="F119" s="224"/>
      <c r="G119" s="224"/>
      <c r="H119" s="224"/>
      <c r="I119" s="224">
        <v>3</v>
      </c>
      <c r="J119" s="224">
        <v>0</v>
      </c>
      <c r="K119" s="224">
        <v>3</v>
      </c>
      <c r="L119" s="285"/>
    </row>
    <row r="120" spans="1:12" ht="21" customHeight="1">
      <c r="A120" s="333"/>
      <c r="B120" s="298"/>
      <c r="C120" s="298"/>
      <c r="D120" s="303"/>
      <c r="E120" s="287"/>
      <c r="F120" s="298"/>
      <c r="G120" s="298"/>
      <c r="H120" s="298"/>
      <c r="I120" s="297" t="s">
        <v>322</v>
      </c>
      <c r="J120" s="298"/>
      <c r="K120" s="298"/>
      <c r="L120" s="315" t="s">
        <v>318</v>
      </c>
    </row>
    <row r="121" spans="1:12" ht="21" customHeight="1">
      <c r="A121" s="333"/>
      <c r="B121" s="298"/>
      <c r="C121" s="298"/>
      <c r="D121" s="303"/>
      <c r="E121" s="288"/>
      <c r="F121" s="227"/>
      <c r="G121" s="227"/>
      <c r="H121" s="227"/>
      <c r="I121" s="227">
        <v>3</v>
      </c>
      <c r="J121" s="227">
        <v>0</v>
      </c>
      <c r="K121" s="227">
        <v>3</v>
      </c>
      <c r="L121" s="316"/>
    </row>
    <row r="122" spans="1:12" ht="21" customHeight="1">
      <c r="A122" s="333"/>
      <c r="B122" s="298"/>
      <c r="C122" s="298"/>
      <c r="D122" s="303"/>
      <c r="E122" s="287"/>
      <c r="F122" s="293"/>
      <c r="G122" s="290"/>
      <c r="H122" s="291"/>
      <c r="I122" s="361" t="s">
        <v>447</v>
      </c>
      <c r="J122" s="362"/>
      <c r="K122" s="363"/>
      <c r="L122" s="284"/>
    </row>
    <row r="123" spans="1:12" ht="21" customHeight="1">
      <c r="A123" s="333"/>
      <c r="B123" s="298"/>
      <c r="C123" s="298"/>
      <c r="D123" s="303"/>
      <c r="E123" s="288"/>
      <c r="F123" s="224"/>
      <c r="G123" s="224"/>
      <c r="H123" s="224"/>
      <c r="I123" s="224">
        <v>2</v>
      </c>
      <c r="J123" s="224">
        <v>0</v>
      </c>
      <c r="K123" s="224">
        <v>2</v>
      </c>
      <c r="L123" s="285"/>
    </row>
    <row r="124" spans="1:12" ht="21" customHeight="1">
      <c r="A124" s="333"/>
      <c r="B124" s="298"/>
      <c r="C124" s="298"/>
      <c r="D124" s="303"/>
      <c r="E124" s="287"/>
      <c r="F124" s="293"/>
      <c r="G124" s="290"/>
      <c r="H124" s="291"/>
      <c r="I124" s="297" t="s">
        <v>477</v>
      </c>
      <c r="J124" s="298"/>
      <c r="K124" s="298"/>
      <c r="L124" s="284" t="s">
        <v>320</v>
      </c>
    </row>
    <row r="125" spans="1:12" ht="21" customHeight="1">
      <c r="A125" s="333"/>
      <c r="B125" s="298"/>
      <c r="C125" s="298"/>
      <c r="D125" s="303"/>
      <c r="E125" s="288"/>
      <c r="F125" s="224"/>
      <c r="G125" s="224"/>
      <c r="H125" s="224"/>
      <c r="I125" s="226">
        <v>3</v>
      </c>
      <c r="J125" s="227">
        <v>0</v>
      </c>
      <c r="K125" s="227">
        <v>3</v>
      </c>
      <c r="L125" s="285"/>
    </row>
    <row r="126" spans="1:12" ht="21" customHeight="1">
      <c r="A126" s="333"/>
      <c r="B126" s="298"/>
      <c r="C126" s="302" t="s">
        <v>25</v>
      </c>
      <c r="D126" s="302"/>
      <c r="E126" s="302"/>
      <c r="F126" s="228">
        <f>F105+F107+F109+F111+F115+F119+F123+F125+F113</f>
        <v>12</v>
      </c>
      <c r="G126" s="228">
        <f t="shared" ref="G126:H126" si="10">G105+G107+G109+G111+G115+G119+G123+G125+G113</f>
        <v>5</v>
      </c>
      <c r="H126" s="228">
        <f t="shared" si="10"/>
        <v>10</v>
      </c>
      <c r="I126" s="228">
        <f>I105+I107+I109+I111+I115+I121+I117+I119+I123+I125+I113</f>
        <v>12</v>
      </c>
      <c r="J126" s="228">
        <f>J105+J107+J109+J111+J115+J117+J121+J119+J123+J125+J113</f>
        <v>1</v>
      </c>
      <c r="K126" s="228">
        <f>K105+K107+K109+K111+K115+K121+K117+K119+K123+K125+K113</f>
        <v>11</v>
      </c>
      <c r="L126" s="57"/>
    </row>
    <row r="127" spans="1:12" ht="21" customHeight="1">
      <c r="A127" s="333"/>
      <c r="B127" s="306" t="s">
        <v>26</v>
      </c>
      <c r="C127" s="306"/>
      <c r="D127" s="306"/>
      <c r="E127" s="306"/>
      <c r="F127" s="229">
        <f t="shared" ref="F127:K127" si="11">F92+F103+F126</f>
        <v>23</v>
      </c>
      <c r="G127" s="229">
        <f t="shared" si="11"/>
        <v>11</v>
      </c>
      <c r="H127" s="229">
        <f t="shared" si="11"/>
        <v>18</v>
      </c>
      <c r="I127" s="229">
        <f>I92+I103+I126</f>
        <v>20</v>
      </c>
      <c r="J127" s="229">
        <f t="shared" si="11"/>
        <v>1</v>
      </c>
      <c r="K127" s="229">
        <f t="shared" si="11"/>
        <v>19</v>
      </c>
      <c r="L127" s="56"/>
    </row>
    <row r="128" spans="1:12" ht="21" customHeight="1">
      <c r="A128" s="333"/>
      <c r="B128" s="298">
        <v>2</v>
      </c>
      <c r="C128" s="297" t="s">
        <v>30</v>
      </c>
      <c r="D128" s="298" t="s">
        <v>17</v>
      </c>
      <c r="E128" s="298"/>
      <c r="F128" s="298"/>
      <c r="G128" s="298"/>
      <c r="H128" s="298"/>
      <c r="I128" s="298"/>
      <c r="J128" s="298"/>
      <c r="K128" s="298"/>
      <c r="L128" s="296"/>
    </row>
    <row r="129" spans="1:12" ht="21" customHeight="1">
      <c r="A129" s="333"/>
      <c r="B129" s="298"/>
      <c r="C129" s="298"/>
      <c r="D129" s="298"/>
      <c r="E129" s="298"/>
      <c r="F129" s="227"/>
      <c r="G129" s="227"/>
      <c r="H129" s="227"/>
      <c r="I129" s="227"/>
      <c r="J129" s="227"/>
      <c r="K129" s="227"/>
      <c r="L129" s="286"/>
    </row>
    <row r="130" spans="1:12" ht="21" customHeight="1">
      <c r="A130" s="333"/>
      <c r="B130" s="298"/>
      <c r="C130" s="298"/>
      <c r="D130" s="298" t="s">
        <v>18</v>
      </c>
      <c r="E130" s="287"/>
      <c r="F130" s="293"/>
      <c r="G130" s="290"/>
      <c r="H130" s="291"/>
      <c r="I130" s="293"/>
      <c r="J130" s="290"/>
      <c r="K130" s="291"/>
      <c r="L130" s="284"/>
    </row>
    <row r="131" spans="1:12" ht="21" customHeight="1">
      <c r="A131" s="333"/>
      <c r="B131" s="298"/>
      <c r="C131" s="298"/>
      <c r="D131" s="298"/>
      <c r="E131" s="288"/>
      <c r="F131" s="224"/>
      <c r="G131" s="224"/>
      <c r="H131" s="224"/>
      <c r="I131" s="224"/>
      <c r="J131" s="224"/>
      <c r="K131" s="224"/>
      <c r="L131" s="285"/>
    </row>
    <row r="132" spans="1:12" ht="21" customHeight="1">
      <c r="A132" s="333"/>
      <c r="B132" s="298"/>
      <c r="C132" s="302" t="s">
        <v>24</v>
      </c>
      <c r="D132" s="302"/>
      <c r="E132" s="302"/>
      <c r="F132" s="228">
        <f>F129+F131</f>
        <v>0</v>
      </c>
      <c r="G132" s="228">
        <f t="shared" ref="G132:K132" si="12">G129+G131</f>
        <v>0</v>
      </c>
      <c r="H132" s="228">
        <f t="shared" si="12"/>
        <v>0</v>
      </c>
      <c r="I132" s="228">
        <f t="shared" si="12"/>
        <v>0</v>
      </c>
      <c r="J132" s="228">
        <f t="shared" si="12"/>
        <v>0</v>
      </c>
      <c r="K132" s="228">
        <f t="shared" si="12"/>
        <v>0</v>
      </c>
      <c r="L132" s="55"/>
    </row>
    <row r="133" spans="1:12" ht="21" customHeight="1">
      <c r="A133" s="333"/>
      <c r="B133" s="298"/>
      <c r="C133" s="297" t="s">
        <v>29</v>
      </c>
      <c r="D133" s="298" t="s">
        <v>19</v>
      </c>
      <c r="E133" s="298"/>
      <c r="F133" s="294" t="s">
        <v>48</v>
      </c>
      <c r="G133" s="295"/>
      <c r="H133" s="295"/>
      <c r="I133" s="294" t="s">
        <v>48</v>
      </c>
      <c r="J133" s="295"/>
      <c r="K133" s="295"/>
      <c r="L133" s="286" t="s">
        <v>318</v>
      </c>
    </row>
    <row r="134" spans="1:12" ht="21" customHeight="1">
      <c r="A134" s="333"/>
      <c r="B134" s="298"/>
      <c r="C134" s="298"/>
      <c r="D134" s="298"/>
      <c r="E134" s="298"/>
      <c r="F134" s="224">
        <v>3</v>
      </c>
      <c r="G134" s="224">
        <v>1</v>
      </c>
      <c r="H134" s="224">
        <v>3</v>
      </c>
      <c r="I134" s="224">
        <v>3</v>
      </c>
      <c r="J134" s="224">
        <v>0</v>
      </c>
      <c r="K134" s="224">
        <v>3</v>
      </c>
      <c r="L134" s="286"/>
    </row>
    <row r="135" spans="1:12" ht="21" customHeight="1">
      <c r="A135" s="333"/>
      <c r="B135" s="298"/>
      <c r="C135" s="298"/>
      <c r="D135" s="287" t="s">
        <v>18</v>
      </c>
      <c r="E135" s="287"/>
      <c r="F135" s="289" t="s">
        <v>255</v>
      </c>
      <c r="G135" s="290"/>
      <c r="H135" s="291"/>
      <c r="I135" s="289" t="s">
        <v>255</v>
      </c>
      <c r="J135" s="290"/>
      <c r="K135" s="291"/>
      <c r="L135" s="284" t="s">
        <v>318</v>
      </c>
    </row>
    <row r="136" spans="1:12" ht="21" customHeight="1">
      <c r="A136" s="333"/>
      <c r="B136" s="298"/>
      <c r="C136" s="298"/>
      <c r="D136" s="303"/>
      <c r="E136" s="288"/>
      <c r="F136" s="224">
        <v>3</v>
      </c>
      <c r="G136" s="224">
        <v>2</v>
      </c>
      <c r="H136" s="224">
        <v>2</v>
      </c>
      <c r="I136" s="224">
        <v>3</v>
      </c>
      <c r="J136" s="224">
        <v>0</v>
      </c>
      <c r="K136" s="224">
        <v>3</v>
      </c>
      <c r="L136" s="285"/>
    </row>
    <row r="137" spans="1:12" ht="21" customHeight="1">
      <c r="A137" s="333"/>
      <c r="B137" s="298"/>
      <c r="C137" s="302" t="s">
        <v>28</v>
      </c>
      <c r="D137" s="302"/>
      <c r="E137" s="302"/>
      <c r="F137" s="228">
        <f>F134+F136</f>
        <v>6</v>
      </c>
      <c r="G137" s="228">
        <f t="shared" ref="G137:K137" si="13">G134+G136</f>
        <v>3</v>
      </c>
      <c r="H137" s="228">
        <f t="shared" si="13"/>
        <v>5</v>
      </c>
      <c r="I137" s="228">
        <f t="shared" si="13"/>
        <v>6</v>
      </c>
      <c r="J137" s="228">
        <f t="shared" si="13"/>
        <v>0</v>
      </c>
      <c r="K137" s="228">
        <f t="shared" si="13"/>
        <v>6</v>
      </c>
      <c r="L137" s="55"/>
    </row>
    <row r="138" spans="1:12" ht="21" customHeight="1">
      <c r="A138" s="333"/>
      <c r="B138" s="298"/>
      <c r="C138" s="297" t="s">
        <v>32</v>
      </c>
      <c r="D138" s="298" t="s">
        <v>19</v>
      </c>
      <c r="E138" s="298"/>
      <c r="F138" s="297" t="s">
        <v>258</v>
      </c>
      <c r="G138" s="298"/>
      <c r="H138" s="298"/>
      <c r="I138" s="297" t="s">
        <v>258</v>
      </c>
      <c r="J138" s="298"/>
      <c r="K138" s="298"/>
      <c r="L138" s="299"/>
    </row>
    <row r="139" spans="1:12" ht="21" customHeight="1">
      <c r="A139" s="333"/>
      <c r="B139" s="298"/>
      <c r="C139" s="298"/>
      <c r="D139" s="298"/>
      <c r="E139" s="298"/>
      <c r="F139" s="227">
        <v>3</v>
      </c>
      <c r="G139" s="227">
        <v>0</v>
      </c>
      <c r="H139" s="227">
        <v>0</v>
      </c>
      <c r="I139" s="227">
        <v>3</v>
      </c>
      <c r="J139" s="227">
        <v>0</v>
      </c>
      <c r="K139" s="227">
        <v>0</v>
      </c>
      <c r="L139" s="299"/>
    </row>
    <row r="140" spans="1:12" ht="21" customHeight="1">
      <c r="A140" s="333"/>
      <c r="B140" s="298"/>
      <c r="C140" s="298"/>
      <c r="D140" s="287" t="s">
        <v>18</v>
      </c>
      <c r="E140" s="287"/>
      <c r="F140" s="289" t="s">
        <v>323</v>
      </c>
      <c r="G140" s="290"/>
      <c r="H140" s="291"/>
      <c r="I140" s="293"/>
      <c r="J140" s="290"/>
      <c r="K140" s="291"/>
      <c r="L140" s="284" t="s">
        <v>319</v>
      </c>
    </row>
    <row r="141" spans="1:12" ht="21" customHeight="1">
      <c r="A141" s="333"/>
      <c r="B141" s="298"/>
      <c r="C141" s="298"/>
      <c r="D141" s="303"/>
      <c r="E141" s="288"/>
      <c r="F141" s="224">
        <v>1</v>
      </c>
      <c r="G141" s="224">
        <v>1</v>
      </c>
      <c r="H141" s="224">
        <v>0</v>
      </c>
      <c r="I141" s="224"/>
      <c r="J141" s="224"/>
      <c r="K141" s="224"/>
      <c r="L141" s="285"/>
    </row>
    <row r="142" spans="1:12" ht="21" customHeight="1">
      <c r="A142" s="333"/>
      <c r="B142" s="298"/>
      <c r="C142" s="298"/>
      <c r="D142" s="303"/>
      <c r="E142" s="287"/>
      <c r="F142" s="289" t="s">
        <v>448</v>
      </c>
      <c r="G142" s="290"/>
      <c r="H142" s="291"/>
      <c r="I142" s="289"/>
      <c r="J142" s="290"/>
      <c r="K142" s="291"/>
      <c r="L142" s="284" t="s">
        <v>319</v>
      </c>
    </row>
    <row r="143" spans="1:12" ht="21" customHeight="1">
      <c r="A143" s="333"/>
      <c r="B143" s="298"/>
      <c r="C143" s="298"/>
      <c r="D143" s="303"/>
      <c r="E143" s="288"/>
      <c r="F143" s="224">
        <v>2</v>
      </c>
      <c r="G143" s="224">
        <v>1</v>
      </c>
      <c r="H143" s="224">
        <v>2</v>
      </c>
      <c r="I143" s="224"/>
      <c r="J143" s="224"/>
      <c r="K143" s="224"/>
      <c r="L143" s="285"/>
    </row>
    <row r="144" spans="1:12" ht="21" customHeight="1">
      <c r="A144" s="333"/>
      <c r="B144" s="298"/>
      <c r="C144" s="298"/>
      <c r="D144" s="303"/>
      <c r="E144" s="287"/>
      <c r="F144" s="289" t="s">
        <v>313</v>
      </c>
      <c r="G144" s="290"/>
      <c r="H144" s="291"/>
      <c r="I144" s="289" t="s">
        <v>313</v>
      </c>
      <c r="J144" s="290"/>
      <c r="K144" s="291"/>
      <c r="L144" s="284" t="s">
        <v>318</v>
      </c>
    </row>
    <row r="145" spans="1:12" ht="21" customHeight="1">
      <c r="A145" s="333"/>
      <c r="B145" s="298"/>
      <c r="C145" s="298"/>
      <c r="D145" s="303"/>
      <c r="E145" s="288"/>
      <c r="F145" s="224">
        <v>3</v>
      </c>
      <c r="G145" s="224">
        <v>2</v>
      </c>
      <c r="H145" s="224">
        <v>2</v>
      </c>
      <c r="I145" s="224">
        <v>3</v>
      </c>
      <c r="J145" s="224">
        <v>0</v>
      </c>
      <c r="K145" s="224">
        <v>3</v>
      </c>
      <c r="L145" s="285"/>
    </row>
    <row r="146" spans="1:12" ht="21" customHeight="1">
      <c r="A146" s="333"/>
      <c r="B146" s="298"/>
      <c r="C146" s="298"/>
      <c r="D146" s="303"/>
      <c r="E146" s="287"/>
      <c r="F146" s="289" t="s">
        <v>314</v>
      </c>
      <c r="G146" s="290"/>
      <c r="H146" s="291"/>
      <c r="I146" s="297" t="s">
        <v>314</v>
      </c>
      <c r="J146" s="298"/>
      <c r="K146" s="298"/>
      <c r="L146" s="284" t="s">
        <v>318</v>
      </c>
    </row>
    <row r="147" spans="1:12" ht="21" customHeight="1">
      <c r="A147" s="333"/>
      <c r="B147" s="298"/>
      <c r="C147" s="298"/>
      <c r="D147" s="303"/>
      <c r="E147" s="288"/>
      <c r="F147" s="224">
        <v>3</v>
      </c>
      <c r="G147" s="224">
        <v>2</v>
      </c>
      <c r="H147" s="224">
        <v>2</v>
      </c>
      <c r="I147" s="226">
        <v>2</v>
      </c>
      <c r="J147" s="227">
        <v>0</v>
      </c>
      <c r="K147" s="227">
        <v>2</v>
      </c>
      <c r="L147" s="285"/>
    </row>
    <row r="148" spans="1:12" ht="21" customHeight="1">
      <c r="A148" s="333"/>
      <c r="B148" s="298"/>
      <c r="C148" s="298"/>
      <c r="D148" s="303"/>
      <c r="E148" s="287"/>
      <c r="F148" s="289" t="s">
        <v>444</v>
      </c>
      <c r="G148" s="290"/>
      <c r="H148" s="291"/>
      <c r="I148" s="289" t="s">
        <v>444</v>
      </c>
      <c r="J148" s="290"/>
      <c r="K148" s="291"/>
      <c r="L148" s="284" t="s">
        <v>324</v>
      </c>
    </row>
    <row r="149" spans="1:12" ht="21" customHeight="1">
      <c r="A149" s="333"/>
      <c r="B149" s="298"/>
      <c r="C149" s="298"/>
      <c r="D149" s="303"/>
      <c r="E149" s="288"/>
      <c r="F149" s="224">
        <v>2</v>
      </c>
      <c r="G149" s="224">
        <v>1</v>
      </c>
      <c r="H149" s="224">
        <v>2</v>
      </c>
      <c r="I149" s="224">
        <v>2</v>
      </c>
      <c r="J149" s="224">
        <v>0</v>
      </c>
      <c r="K149" s="224">
        <v>2</v>
      </c>
      <c r="L149" s="285"/>
    </row>
    <row r="150" spans="1:12" ht="21" customHeight="1">
      <c r="A150" s="333"/>
      <c r="B150" s="298"/>
      <c r="C150" s="298"/>
      <c r="D150" s="303"/>
      <c r="E150" s="287"/>
      <c r="F150" s="309" t="s">
        <v>275</v>
      </c>
      <c r="G150" s="310"/>
      <c r="H150" s="311"/>
      <c r="I150" s="297" t="s">
        <v>275</v>
      </c>
      <c r="J150" s="298"/>
      <c r="K150" s="298"/>
      <c r="L150" s="300" t="s">
        <v>318</v>
      </c>
    </row>
    <row r="151" spans="1:12" ht="21" customHeight="1">
      <c r="A151" s="333"/>
      <c r="B151" s="298"/>
      <c r="C151" s="298"/>
      <c r="D151" s="303"/>
      <c r="E151" s="288"/>
      <c r="F151" s="227">
        <v>3</v>
      </c>
      <c r="G151" s="227">
        <v>2</v>
      </c>
      <c r="H151" s="227">
        <v>2</v>
      </c>
      <c r="I151" s="227">
        <v>3</v>
      </c>
      <c r="J151" s="227">
        <v>0</v>
      </c>
      <c r="K151" s="227">
        <v>3</v>
      </c>
      <c r="L151" s="301"/>
    </row>
    <row r="152" spans="1:12" ht="21" customHeight="1">
      <c r="A152" s="333"/>
      <c r="B152" s="298"/>
      <c r="C152" s="298"/>
      <c r="D152" s="303"/>
      <c r="E152" s="298"/>
      <c r="F152" s="297" t="s">
        <v>449</v>
      </c>
      <c r="G152" s="298"/>
      <c r="H152" s="298"/>
      <c r="I152" s="297"/>
      <c r="J152" s="298"/>
      <c r="K152" s="298"/>
      <c r="L152" s="286" t="s">
        <v>319</v>
      </c>
    </row>
    <row r="153" spans="1:12" ht="21" customHeight="1">
      <c r="A153" s="333"/>
      <c r="B153" s="298"/>
      <c r="C153" s="298"/>
      <c r="D153" s="303"/>
      <c r="E153" s="298"/>
      <c r="F153" s="227">
        <v>3</v>
      </c>
      <c r="G153" s="227">
        <v>1</v>
      </c>
      <c r="H153" s="227">
        <v>3</v>
      </c>
      <c r="I153" s="227"/>
      <c r="J153" s="227"/>
      <c r="K153" s="227"/>
      <c r="L153" s="286"/>
    </row>
    <row r="154" spans="1:12" ht="21" customHeight="1">
      <c r="A154" s="333"/>
      <c r="B154" s="298"/>
      <c r="C154" s="302" t="s">
        <v>25</v>
      </c>
      <c r="D154" s="302"/>
      <c r="E154" s="302"/>
      <c r="F154" s="228">
        <f t="shared" ref="F154:K154" si="14">F139+F141+F145+F147+F149+F151+F143</f>
        <v>17</v>
      </c>
      <c r="G154" s="228">
        <f t="shared" si="14"/>
        <v>9</v>
      </c>
      <c r="H154" s="228">
        <f t="shared" si="14"/>
        <v>10</v>
      </c>
      <c r="I154" s="228">
        <f t="shared" si="14"/>
        <v>13</v>
      </c>
      <c r="J154" s="228">
        <f t="shared" si="14"/>
        <v>0</v>
      </c>
      <c r="K154" s="228">
        <f t="shared" si="14"/>
        <v>10</v>
      </c>
      <c r="L154" s="55"/>
    </row>
    <row r="155" spans="1:12">
      <c r="A155" s="333"/>
      <c r="B155" s="306" t="s">
        <v>26</v>
      </c>
      <c r="C155" s="306"/>
      <c r="D155" s="306"/>
      <c r="E155" s="306"/>
      <c r="F155" s="229">
        <f t="shared" ref="F155:K155" si="15">F154+F137+F132</f>
        <v>23</v>
      </c>
      <c r="G155" s="229">
        <f t="shared" si="15"/>
        <v>12</v>
      </c>
      <c r="H155" s="229">
        <f t="shared" si="15"/>
        <v>15</v>
      </c>
      <c r="I155" s="229">
        <f t="shared" si="15"/>
        <v>19</v>
      </c>
      <c r="J155" s="229">
        <f t="shared" si="15"/>
        <v>0</v>
      </c>
      <c r="K155" s="229">
        <f t="shared" si="15"/>
        <v>16</v>
      </c>
      <c r="L155" s="56"/>
    </row>
    <row r="156" spans="1:12">
      <c r="A156" s="342" t="s">
        <v>20</v>
      </c>
      <c r="B156" s="306"/>
      <c r="C156" s="306"/>
      <c r="D156" s="306"/>
      <c r="E156" s="306"/>
      <c r="F156" s="229">
        <f t="shared" ref="F156:K156" si="16">F127+F89+F47+F155</f>
        <v>93</v>
      </c>
      <c r="G156" s="229">
        <f t="shared" si="16"/>
        <v>55</v>
      </c>
      <c r="H156" s="229">
        <f t="shared" si="16"/>
        <v>55</v>
      </c>
      <c r="I156" s="229">
        <f t="shared" si="16"/>
        <v>80</v>
      </c>
      <c r="J156" s="229">
        <f t="shared" si="16"/>
        <v>18</v>
      </c>
      <c r="K156" s="229">
        <f t="shared" si="16"/>
        <v>59</v>
      </c>
      <c r="L156" s="56"/>
    </row>
    <row r="157" spans="1:12">
      <c r="A157" s="343" t="s">
        <v>38</v>
      </c>
      <c r="B157" s="344"/>
      <c r="C157" s="344"/>
      <c r="D157" s="344"/>
      <c r="E157" s="344"/>
      <c r="F157" s="344"/>
      <c r="G157" s="344"/>
      <c r="H157" s="344"/>
      <c r="I157" s="344"/>
      <c r="J157" s="344"/>
      <c r="K157" s="344"/>
      <c r="L157" s="345"/>
    </row>
    <row r="158" spans="1:12" ht="16.5" customHeight="1">
      <c r="A158" s="343" t="s">
        <v>21</v>
      </c>
      <c r="B158" s="344"/>
      <c r="C158" s="346" t="s">
        <v>27</v>
      </c>
      <c r="D158" s="347"/>
      <c r="E158" s="347"/>
      <c r="F158" s="347"/>
      <c r="G158" s="348"/>
      <c r="H158" s="346" t="s">
        <v>22</v>
      </c>
      <c r="I158" s="347"/>
      <c r="J158" s="347"/>
      <c r="K158" s="348"/>
      <c r="L158" s="230" t="s">
        <v>23</v>
      </c>
    </row>
    <row r="159" spans="1:12">
      <c r="A159" s="343"/>
      <c r="B159" s="344"/>
      <c r="C159" s="346">
        <f>I134+I139</f>
        <v>6</v>
      </c>
      <c r="D159" s="347"/>
      <c r="E159" s="347"/>
      <c r="F159" s="347"/>
      <c r="G159" s="347"/>
      <c r="H159" s="346">
        <f>L159-C159</f>
        <v>61</v>
      </c>
      <c r="I159" s="347"/>
      <c r="J159" s="347"/>
      <c r="K159" s="348"/>
      <c r="L159" s="6">
        <f>I27+I46+I73+I88+I103+I126+I137+I154</f>
        <v>67</v>
      </c>
    </row>
    <row r="160" spans="1:12" ht="17.25" customHeight="1">
      <c r="A160" s="358" t="s">
        <v>34</v>
      </c>
      <c r="B160" s="344"/>
      <c r="C160" s="346" t="s">
        <v>39</v>
      </c>
      <c r="D160" s="347"/>
      <c r="E160" s="347"/>
      <c r="F160" s="347"/>
      <c r="G160" s="348"/>
      <c r="H160" s="347"/>
      <c r="I160" s="347"/>
      <c r="J160" s="347"/>
      <c r="K160" s="348"/>
      <c r="L160" s="230" t="s">
        <v>40</v>
      </c>
    </row>
    <row r="161" spans="1:12" ht="14.25" customHeight="1">
      <c r="A161" s="343"/>
      <c r="B161" s="344"/>
      <c r="C161" s="346">
        <f>L161</f>
        <v>13</v>
      </c>
      <c r="D161" s="347"/>
      <c r="E161" s="347"/>
      <c r="F161" s="347"/>
      <c r="G161" s="348"/>
      <c r="H161" s="347"/>
      <c r="I161" s="347"/>
      <c r="J161" s="347"/>
      <c r="K161" s="348"/>
      <c r="L161" s="230">
        <f>I20+I60+I92+I132</f>
        <v>13</v>
      </c>
    </row>
    <row r="162" spans="1:12" ht="30.75" customHeight="1">
      <c r="A162" s="349" t="s">
        <v>450</v>
      </c>
      <c r="B162" s="350"/>
      <c r="C162" s="353" t="s">
        <v>451</v>
      </c>
      <c r="D162" s="353"/>
      <c r="E162" s="354"/>
      <c r="F162" s="355" t="s">
        <v>452</v>
      </c>
      <c r="G162" s="355"/>
      <c r="H162" s="355" t="s">
        <v>453</v>
      </c>
      <c r="I162" s="355"/>
      <c r="J162" s="355" t="s">
        <v>454</v>
      </c>
      <c r="K162" s="355"/>
      <c r="L162" s="7" t="s">
        <v>455</v>
      </c>
    </row>
    <row r="163" spans="1:12" ht="32.25" customHeight="1" thickBot="1">
      <c r="A163" s="351"/>
      <c r="B163" s="352"/>
      <c r="C163" s="356">
        <f>SUM(F163:K163)</f>
        <v>33</v>
      </c>
      <c r="D163" s="356"/>
      <c r="E163" s="357"/>
      <c r="F163" s="352">
        <v>7</v>
      </c>
      <c r="G163" s="352"/>
      <c r="H163" s="352">
        <v>11</v>
      </c>
      <c r="I163" s="352"/>
      <c r="J163" s="352">
        <v>15</v>
      </c>
      <c r="K163" s="352"/>
      <c r="L163" s="8">
        <f>I156</f>
        <v>80</v>
      </c>
    </row>
  </sheetData>
  <mergeCells count="360">
    <mergeCell ref="C154:E154"/>
    <mergeCell ref="B155:E155"/>
    <mergeCell ref="A156:E156"/>
    <mergeCell ref="A157:L157"/>
    <mergeCell ref="C160:G160"/>
    <mergeCell ref="H160:K160"/>
    <mergeCell ref="C161:G161"/>
    <mergeCell ref="H161:K161"/>
    <mergeCell ref="A162:B163"/>
    <mergeCell ref="C162:E162"/>
    <mergeCell ref="F162:G162"/>
    <mergeCell ref="H162:I162"/>
    <mergeCell ref="J162:K162"/>
    <mergeCell ref="C163:E163"/>
    <mergeCell ref="F163:G163"/>
    <mergeCell ref="H163:I163"/>
    <mergeCell ref="J163:K163"/>
    <mergeCell ref="A90:A155"/>
    <mergeCell ref="B90:B126"/>
    <mergeCell ref="C90:C91"/>
    <mergeCell ref="C104:C125"/>
    <mergeCell ref="D106:D125"/>
    <mergeCell ref="E122:E123"/>
    <mergeCell ref="F122:H122"/>
    <mergeCell ref="C133:C136"/>
    <mergeCell ref="D133:D134"/>
    <mergeCell ref="E133:E134"/>
    <mergeCell ref="F133:H133"/>
    <mergeCell ref="I133:K133"/>
    <mergeCell ref="L133:L134"/>
    <mergeCell ref="D135:D136"/>
    <mergeCell ref="E135:E136"/>
    <mergeCell ref="F135:H135"/>
    <mergeCell ref="I135:K135"/>
    <mergeCell ref="L135:L136"/>
    <mergeCell ref="I122:K122"/>
    <mergeCell ref="L122:L123"/>
    <mergeCell ref="C126:E126"/>
    <mergeCell ref="B127:E127"/>
    <mergeCell ref="B128:B154"/>
    <mergeCell ref="C128:C131"/>
    <mergeCell ref="D128:D129"/>
    <mergeCell ref="E128:E129"/>
    <mergeCell ref="F128:H128"/>
    <mergeCell ref="I128:K128"/>
    <mergeCell ref="L128:L129"/>
    <mergeCell ref="D130:D131"/>
    <mergeCell ref="E130:E131"/>
    <mergeCell ref="F130:H130"/>
    <mergeCell ref="I130:K130"/>
    <mergeCell ref="L130:L131"/>
    <mergeCell ref="C132:E132"/>
    <mergeCell ref="E148:E149"/>
    <mergeCell ref="F148:H148"/>
    <mergeCell ref="I148:K148"/>
    <mergeCell ref="L148:L149"/>
    <mergeCell ref="I146:K146"/>
    <mergeCell ref="L146:L147"/>
    <mergeCell ref="E150:E151"/>
    <mergeCell ref="C74:C87"/>
    <mergeCell ref="D74:D75"/>
    <mergeCell ref="D76:D87"/>
    <mergeCell ref="E86:E87"/>
    <mergeCell ref="F86:H86"/>
    <mergeCell ref="I86:K86"/>
    <mergeCell ref="L86:L87"/>
    <mergeCell ref="C88:E88"/>
    <mergeCell ref="B89:E89"/>
    <mergeCell ref="E84:E85"/>
    <mergeCell ref="F84:H84"/>
    <mergeCell ref="I84:K84"/>
    <mergeCell ref="L84:L85"/>
    <mergeCell ref="I74:K74"/>
    <mergeCell ref="L74:L75"/>
    <mergeCell ref="I78:K78"/>
    <mergeCell ref="L78:L79"/>
    <mergeCell ref="E78:E79"/>
    <mergeCell ref="E76:E77"/>
    <mergeCell ref="F76:H76"/>
    <mergeCell ref="I76:K76"/>
    <mergeCell ref="L76:L77"/>
    <mergeCell ref="A6:A89"/>
    <mergeCell ref="C21:C26"/>
    <mergeCell ref="D23:D26"/>
    <mergeCell ref="C27:E27"/>
    <mergeCell ref="C28:C45"/>
    <mergeCell ref="D28:D29"/>
    <mergeCell ref="E28:E29"/>
    <mergeCell ref="F28:H28"/>
    <mergeCell ref="I28:K28"/>
    <mergeCell ref="D30:D45"/>
    <mergeCell ref="B48:B88"/>
    <mergeCell ref="E56:E57"/>
    <mergeCell ref="F56:H56"/>
    <mergeCell ref="I56:K56"/>
    <mergeCell ref="E58:E59"/>
    <mergeCell ref="F58:H58"/>
    <mergeCell ref="I58:K58"/>
    <mergeCell ref="C60:E60"/>
    <mergeCell ref="C61:C72"/>
    <mergeCell ref="D61:D62"/>
    <mergeCell ref="D63:D72"/>
    <mergeCell ref="E69:E70"/>
    <mergeCell ref="F69:H69"/>
    <mergeCell ref="I69:K69"/>
    <mergeCell ref="N1:S1"/>
    <mergeCell ref="L2:L5"/>
    <mergeCell ref="F3:H3"/>
    <mergeCell ref="I3:K3"/>
    <mergeCell ref="F4:F5"/>
    <mergeCell ref="G4:H4"/>
    <mergeCell ref="I4:I5"/>
    <mergeCell ref="J4:K4"/>
    <mergeCell ref="L34:L35"/>
    <mergeCell ref="I12:K12"/>
    <mergeCell ref="L12:L13"/>
    <mergeCell ref="L28:L29"/>
    <mergeCell ref="F32:H32"/>
    <mergeCell ref="I32:K32"/>
    <mergeCell ref="L32:L33"/>
    <mergeCell ref="C46:E46"/>
    <mergeCell ref="E67:E68"/>
    <mergeCell ref="L52:L53"/>
    <mergeCell ref="E54:E55"/>
    <mergeCell ref="F40:H40"/>
    <mergeCell ref="I40:K40"/>
    <mergeCell ref="L40:L41"/>
    <mergeCell ref="E44:E45"/>
    <mergeCell ref="F44:H44"/>
    <mergeCell ref="I44:K44"/>
    <mergeCell ref="L44:L45"/>
    <mergeCell ref="E40:E41"/>
    <mergeCell ref="E42:E43"/>
    <mergeCell ref="F54:H54"/>
    <mergeCell ref="I54:K54"/>
    <mergeCell ref="L54:L55"/>
    <mergeCell ref="E52:E53"/>
    <mergeCell ref="B47:E47"/>
    <mergeCell ref="C48:C55"/>
    <mergeCell ref="D48:D49"/>
    <mergeCell ref="E48:E49"/>
    <mergeCell ref="F48:H48"/>
    <mergeCell ref="I48:K48"/>
    <mergeCell ref="L48:L49"/>
    <mergeCell ref="A2:A5"/>
    <mergeCell ref="B2:B5"/>
    <mergeCell ref="C2:C5"/>
    <mergeCell ref="D2:D5"/>
    <mergeCell ref="E2:E5"/>
    <mergeCell ref="F2:H2"/>
    <mergeCell ref="I2:K2"/>
    <mergeCell ref="L18:L19"/>
    <mergeCell ref="E18:E19"/>
    <mergeCell ref="I18:K18"/>
    <mergeCell ref="I6:K6"/>
    <mergeCell ref="L6:L7"/>
    <mergeCell ref="E8:E9"/>
    <mergeCell ref="F8:H8"/>
    <mergeCell ref="I8:K8"/>
    <mergeCell ref="L8:L9"/>
    <mergeCell ref="D6:D7"/>
    <mergeCell ref="E6:E7"/>
    <mergeCell ref="F6:H6"/>
    <mergeCell ref="E10:E11"/>
    <mergeCell ref="F10:H10"/>
    <mergeCell ref="I10:K10"/>
    <mergeCell ref="L10:L11"/>
    <mergeCell ref="B6:B46"/>
    <mergeCell ref="E38:E39"/>
    <mergeCell ref="F38:H38"/>
    <mergeCell ref="I38:K38"/>
    <mergeCell ref="L38:L39"/>
    <mergeCell ref="E36:E37"/>
    <mergeCell ref="F36:H36"/>
    <mergeCell ref="I36:K36"/>
    <mergeCell ref="L36:L37"/>
    <mergeCell ref="E34:E35"/>
    <mergeCell ref="F34:H34"/>
    <mergeCell ref="I34:K34"/>
    <mergeCell ref="U1:AA1"/>
    <mergeCell ref="H1:K1"/>
    <mergeCell ref="F63:H63"/>
    <mergeCell ref="I63:K63"/>
    <mergeCell ref="L63:L64"/>
    <mergeCell ref="C20:E20"/>
    <mergeCell ref="D21:D22"/>
    <mergeCell ref="E21:E22"/>
    <mergeCell ref="F21:H21"/>
    <mergeCell ref="I21:K21"/>
    <mergeCell ref="L21:L22"/>
    <mergeCell ref="E23:E24"/>
    <mergeCell ref="F23:H23"/>
    <mergeCell ref="I23:K23"/>
    <mergeCell ref="L23:L24"/>
    <mergeCell ref="C6:C19"/>
    <mergeCell ref="D8:D19"/>
    <mergeCell ref="E12:E13"/>
    <mergeCell ref="F12:H12"/>
    <mergeCell ref="E30:E31"/>
    <mergeCell ref="F30:H30"/>
    <mergeCell ref="I30:K30"/>
    <mergeCell ref="L30:L31"/>
    <mergeCell ref="E32:E33"/>
    <mergeCell ref="E14:E15"/>
    <mergeCell ref="I14:K14"/>
    <mergeCell ref="L14:L15"/>
    <mergeCell ref="E16:E17"/>
    <mergeCell ref="I16:K16"/>
    <mergeCell ref="L16:L17"/>
    <mergeCell ref="E25:E26"/>
    <mergeCell ref="F25:H25"/>
    <mergeCell ref="I25:K25"/>
    <mergeCell ref="L25:L26"/>
    <mergeCell ref="L56:L57"/>
    <mergeCell ref="L58:L59"/>
    <mergeCell ref="L69:L70"/>
    <mergeCell ref="E71:E72"/>
    <mergeCell ref="F71:H71"/>
    <mergeCell ref="I71:K71"/>
    <mergeCell ref="L71:L72"/>
    <mergeCell ref="C73:E73"/>
    <mergeCell ref="F52:H52"/>
    <mergeCell ref="I52:K52"/>
    <mergeCell ref="E65:E66"/>
    <mergeCell ref="F65:H65"/>
    <mergeCell ref="I65:K65"/>
    <mergeCell ref="L65:L66"/>
    <mergeCell ref="E63:E64"/>
    <mergeCell ref="E61:E62"/>
    <mergeCell ref="F61:H61"/>
    <mergeCell ref="I61:K61"/>
    <mergeCell ref="L61:L62"/>
    <mergeCell ref="D50:D55"/>
    <mergeCell ref="E50:E51"/>
    <mergeCell ref="F50:H50"/>
    <mergeCell ref="I50:K50"/>
    <mergeCell ref="L50:L51"/>
    <mergeCell ref="D90:D91"/>
    <mergeCell ref="E90:E91"/>
    <mergeCell ref="F90:H90"/>
    <mergeCell ref="I90:K90"/>
    <mergeCell ref="L90:L91"/>
    <mergeCell ref="C92:E92"/>
    <mergeCell ref="C93:C102"/>
    <mergeCell ref="D93:D94"/>
    <mergeCell ref="E93:E94"/>
    <mergeCell ref="F93:H93"/>
    <mergeCell ref="I93:K93"/>
    <mergeCell ref="L93:L94"/>
    <mergeCell ref="D95:D102"/>
    <mergeCell ref="E95:E96"/>
    <mergeCell ref="F95:H95"/>
    <mergeCell ref="F110:H110"/>
    <mergeCell ref="I95:K95"/>
    <mergeCell ref="L95:L96"/>
    <mergeCell ref="E97:E98"/>
    <mergeCell ref="F97:H97"/>
    <mergeCell ref="I97:K97"/>
    <mergeCell ref="L97:L98"/>
    <mergeCell ref="E99:E100"/>
    <mergeCell ref="F99:H99"/>
    <mergeCell ref="I99:K99"/>
    <mergeCell ref="L99:L100"/>
    <mergeCell ref="I104:K104"/>
    <mergeCell ref="L104:L105"/>
    <mergeCell ref="L110:L111"/>
    <mergeCell ref="E114:E115"/>
    <mergeCell ref="F114:H114"/>
    <mergeCell ref="I114:K114"/>
    <mergeCell ref="L114:L115"/>
    <mergeCell ref="E116:E117"/>
    <mergeCell ref="E101:E102"/>
    <mergeCell ref="F101:H101"/>
    <mergeCell ref="I101:K101"/>
    <mergeCell ref="L101:L102"/>
    <mergeCell ref="C103:E103"/>
    <mergeCell ref="E112:E113"/>
    <mergeCell ref="F112:H112"/>
    <mergeCell ref="I112:K112"/>
    <mergeCell ref="L112:L113"/>
    <mergeCell ref="E106:E107"/>
    <mergeCell ref="F106:H106"/>
    <mergeCell ref="I106:K106"/>
    <mergeCell ref="L106:L107"/>
    <mergeCell ref="E108:E109"/>
    <mergeCell ref="F108:H108"/>
    <mergeCell ref="I108:K108"/>
    <mergeCell ref="L108:L109"/>
    <mergeCell ref="E110:E111"/>
    <mergeCell ref="I110:K110"/>
    <mergeCell ref="F116:H116"/>
    <mergeCell ref="I116:K116"/>
    <mergeCell ref="L116:L117"/>
    <mergeCell ref="E118:E119"/>
    <mergeCell ref="F118:H118"/>
    <mergeCell ref="I118:K118"/>
    <mergeCell ref="L118:L119"/>
    <mergeCell ref="E120:E121"/>
    <mergeCell ref="F120:H120"/>
    <mergeCell ref="I120:K120"/>
    <mergeCell ref="L120:L121"/>
    <mergeCell ref="D104:D105"/>
    <mergeCell ref="E104:E105"/>
    <mergeCell ref="F104:H104"/>
    <mergeCell ref="E142:E143"/>
    <mergeCell ref="F142:H142"/>
    <mergeCell ref="I142:K142"/>
    <mergeCell ref="L142:L143"/>
    <mergeCell ref="E144:E145"/>
    <mergeCell ref="F144:H144"/>
    <mergeCell ref="I144:K144"/>
    <mergeCell ref="L144:L145"/>
    <mergeCell ref="E138:E139"/>
    <mergeCell ref="F138:H138"/>
    <mergeCell ref="I138:K138"/>
    <mergeCell ref="L138:L139"/>
    <mergeCell ref="C137:E137"/>
    <mergeCell ref="C138:C153"/>
    <mergeCell ref="D138:D139"/>
    <mergeCell ref="D140:D153"/>
    <mergeCell ref="E152:E153"/>
    <mergeCell ref="F152:H152"/>
    <mergeCell ref="I152:K152"/>
    <mergeCell ref="L152:L153"/>
    <mergeCell ref="F146:H146"/>
    <mergeCell ref="I150:K150"/>
    <mergeCell ref="L150:L151"/>
    <mergeCell ref="E140:E141"/>
    <mergeCell ref="F140:H140"/>
    <mergeCell ref="I140:K140"/>
    <mergeCell ref="L140:L141"/>
    <mergeCell ref="E124:E125"/>
    <mergeCell ref="F124:H124"/>
    <mergeCell ref="I124:K124"/>
    <mergeCell ref="L124:L125"/>
    <mergeCell ref="E146:E147"/>
    <mergeCell ref="A158:B159"/>
    <mergeCell ref="C158:G158"/>
    <mergeCell ref="H158:K158"/>
    <mergeCell ref="C159:G159"/>
    <mergeCell ref="H159:K159"/>
    <mergeCell ref="A160:B161"/>
    <mergeCell ref="F42:H42"/>
    <mergeCell ref="I42:K42"/>
    <mergeCell ref="L42:L43"/>
    <mergeCell ref="E80:E81"/>
    <mergeCell ref="F80:H80"/>
    <mergeCell ref="I80:K80"/>
    <mergeCell ref="L80:L81"/>
    <mergeCell ref="E82:E83"/>
    <mergeCell ref="F82:H82"/>
    <mergeCell ref="I82:K82"/>
    <mergeCell ref="L82:L83"/>
    <mergeCell ref="F67:H67"/>
    <mergeCell ref="I67:K67"/>
    <mergeCell ref="L67:L68"/>
    <mergeCell ref="E74:E75"/>
    <mergeCell ref="F74:H74"/>
    <mergeCell ref="F78:H78"/>
    <mergeCell ref="F150:H150"/>
  </mergeCells>
  <phoneticPr fontId="6" type="noConversion"/>
  <pageMargins left="0.23622047244094491" right="0.23622047244094491" top="0.74803149606299213" bottom="0.74803149606299213" header="0.31496062992125984" footer="0.31496062992125984"/>
  <pageSetup paperSize="9" fitToHeight="0" orientation="portrait" r:id="rId1"/>
  <headerFooter>
    <oddHeader>&amp;C&amp;"+,굵게"&amp;20 2018~2019학년도 신구교과목대비표(2년제)</oddHeader>
  </headerFooter>
  <rowBreaks count="1" manualBreakCount="1">
    <brk id="39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5"/>
  <sheetViews>
    <sheetView topLeftCell="A19" workbookViewId="0">
      <selection activeCell="L2" sqref="L2:L5"/>
    </sheetView>
  </sheetViews>
  <sheetFormatPr defaultRowHeight="16.5"/>
  <cols>
    <col min="1" max="4" width="4.21875" style="135" customWidth="1"/>
    <col min="5" max="5" width="6" style="135" customWidth="1"/>
    <col min="6" max="11" width="6.5546875" style="135" customWidth="1"/>
    <col min="12" max="12" width="22.5546875" style="135" customWidth="1"/>
    <col min="13" max="16384" width="8.88671875" style="135"/>
  </cols>
  <sheetData>
    <row r="1" spans="1:12" ht="17.25" customHeight="1" thickBot="1">
      <c r="A1" s="397" t="s">
        <v>482</v>
      </c>
      <c r="B1" s="397"/>
      <c r="C1" s="397"/>
      <c r="D1" s="397"/>
      <c r="E1" s="397"/>
      <c r="F1" s="397"/>
      <c r="G1" s="397"/>
      <c r="H1" s="398" t="s">
        <v>483</v>
      </c>
      <c r="I1" s="398"/>
      <c r="J1" s="398"/>
      <c r="K1" s="398"/>
      <c r="L1" s="148" t="s">
        <v>68</v>
      </c>
    </row>
    <row r="2" spans="1:12" ht="21" customHeight="1">
      <c r="A2" s="399" t="s">
        <v>11</v>
      </c>
      <c r="B2" s="402" t="s">
        <v>12</v>
      </c>
      <c r="C2" s="409" t="s">
        <v>107</v>
      </c>
      <c r="D2" s="409" t="s">
        <v>108</v>
      </c>
      <c r="E2" s="409" t="s">
        <v>109</v>
      </c>
      <c r="F2" s="405" t="s">
        <v>69</v>
      </c>
      <c r="G2" s="406"/>
      <c r="H2" s="407"/>
      <c r="I2" s="408" t="s">
        <v>70</v>
      </c>
      <c r="J2" s="408"/>
      <c r="K2" s="408"/>
      <c r="L2" s="385" t="s">
        <v>15</v>
      </c>
    </row>
    <row r="3" spans="1:12" ht="21" customHeight="1">
      <c r="A3" s="400"/>
      <c r="B3" s="403"/>
      <c r="C3" s="410"/>
      <c r="D3" s="410"/>
      <c r="E3" s="410"/>
      <c r="F3" s="388" t="s">
        <v>67</v>
      </c>
      <c r="G3" s="389"/>
      <c r="H3" s="390"/>
      <c r="I3" s="389" t="s">
        <v>67</v>
      </c>
      <c r="J3" s="389"/>
      <c r="K3" s="390"/>
      <c r="L3" s="386"/>
    </row>
    <row r="4" spans="1:12" ht="21" customHeight="1">
      <c r="A4" s="400"/>
      <c r="B4" s="403"/>
      <c r="C4" s="410"/>
      <c r="D4" s="410"/>
      <c r="E4" s="410"/>
      <c r="F4" s="391" t="s">
        <v>6</v>
      </c>
      <c r="G4" s="388" t="s">
        <v>16</v>
      </c>
      <c r="H4" s="390"/>
      <c r="I4" s="393" t="s">
        <v>6</v>
      </c>
      <c r="J4" s="395" t="s">
        <v>16</v>
      </c>
      <c r="K4" s="396"/>
      <c r="L4" s="386"/>
    </row>
    <row r="5" spans="1:12" ht="21" customHeight="1" thickBot="1">
      <c r="A5" s="401"/>
      <c r="B5" s="404"/>
      <c r="C5" s="392"/>
      <c r="D5" s="392"/>
      <c r="E5" s="392"/>
      <c r="F5" s="392"/>
      <c r="G5" s="136" t="s">
        <v>7</v>
      </c>
      <c r="H5" s="138" t="s">
        <v>8</v>
      </c>
      <c r="I5" s="394"/>
      <c r="J5" s="138" t="s">
        <v>7</v>
      </c>
      <c r="K5" s="137" t="s">
        <v>8</v>
      </c>
      <c r="L5" s="387"/>
    </row>
    <row r="6" spans="1:12" ht="21" customHeight="1">
      <c r="A6" s="383">
        <v>1</v>
      </c>
      <c r="B6" s="371">
        <v>1</v>
      </c>
      <c r="C6" s="370" t="s">
        <v>110</v>
      </c>
      <c r="D6" s="371" t="s">
        <v>17</v>
      </c>
      <c r="E6" s="371"/>
      <c r="F6" s="371" t="s">
        <v>111</v>
      </c>
      <c r="G6" s="371"/>
      <c r="H6" s="371"/>
      <c r="I6" s="371" t="s">
        <v>111</v>
      </c>
      <c r="J6" s="371"/>
      <c r="K6" s="371"/>
      <c r="L6" s="384" t="s">
        <v>71</v>
      </c>
    </row>
    <row r="7" spans="1:12" ht="21" customHeight="1">
      <c r="A7" s="377"/>
      <c r="B7" s="364"/>
      <c r="C7" s="367"/>
      <c r="D7" s="364"/>
      <c r="E7" s="364"/>
      <c r="F7" s="139">
        <v>2</v>
      </c>
      <c r="G7" s="139">
        <v>2</v>
      </c>
      <c r="H7" s="139">
        <v>0</v>
      </c>
      <c r="I7" s="139">
        <v>2</v>
      </c>
      <c r="J7" s="139">
        <v>2</v>
      </c>
      <c r="K7" s="139">
        <v>0</v>
      </c>
      <c r="L7" s="365"/>
    </row>
    <row r="8" spans="1:12" ht="21" customHeight="1">
      <c r="A8" s="377"/>
      <c r="B8" s="364"/>
      <c r="C8" s="367"/>
      <c r="D8" s="366" t="s">
        <v>56</v>
      </c>
      <c r="E8" s="364"/>
      <c r="F8" s="364" t="s">
        <v>112</v>
      </c>
      <c r="G8" s="364"/>
      <c r="H8" s="364"/>
      <c r="I8" s="364"/>
      <c r="J8" s="364"/>
      <c r="K8" s="364"/>
      <c r="L8" s="365" t="s">
        <v>72</v>
      </c>
    </row>
    <row r="9" spans="1:12" ht="21" customHeight="1">
      <c r="A9" s="377"/>
      <c r="B9" s="364"/>
      <c r="C9" s="367"/>
      <c r="D9" s="367"/>
      <c r="E9" s="364"/>
      <c r="F9" s="139">
        <v>1</v>
      </c>
      <c r="G9" s="139">
        <v>1</v>
      </c>
      <c r="H9" s="139">
        <v>0</v>
      </c>
      <c r="I9" s="139"/>
      <c r="J9" s="139"/>
      <c r="K9" s="139"/>
      <c r="L9" s="365"/>
    </row>
    <row r="10" spans="1:12" ht="21" customHeight="1">
      <c r="A10" s="377"/>
      <c r="B10" s="364"/>
      <c r="C10" s="367"/>
      <c r="D10" s="367"/>
      <c r="E10" s="364"/>
      <c r="F10" s="364" t="s">
        <v>113</v>
      </c>
      <c r="G10" s="364"/>
      <c r="H10" s="364"/>
      <c r="I10" s="364"/>
      <c r="J10" s="364"/>
      <c r="K10" s="364"/>
      <c r="L10" s="365" t="s">
        <v>72</v>
      </c>
    </row>
    <row r="11" spans="1:12" ht="21" customHeight="1">
      <c r="A11" s="377"/>
      <c r="B11" s="364"/>
      <c r="C11" s="367"/>
      <c r="D11" s="367"/>
      <c r="E11" s="364"/>
      <c r="F11" s="139">
        <v>2</v>
      </c>
      <c r="G11" s="139">
        <v>2</v>
      </c>
      <c r="H11" s="139">
        <v>0</v>
      </c>
      <c r="I11" s="139"/>
      <c r="J11" s="139"/>
      <c r="K11" s="139"/>
      <c r="L11" s="365"/>
    </row>
    <row r="12" spans="1:12" ht="21" customHeight="1">
      <c r="A12" s="377"/>
      <c r="B12" s="364"/>
      <c r="C12" s="367"/>
      <c r="D12" s="367"/>
      <c r="E12" s="364"/>
      <c r="F12" s="364" t="s">
        <v>205</v>
      </c>
      <c r="G12" s="364"/>
      <c r="H12" s="364"/>
      <c r="I12" s="364"/>
      <c r="J12" s="364"/>
      <c r="K12" s="364"/>
      <c r="L12" s="365" t="s">
        <v>72</v>
      </c>
    </row>
    <row r="13" spans="1:12" ht="21" customHeight="1">
      <c r="A13" s="377"/>
      <c r="B13" s="364"/>
      <c r="C13" s="367"/>
      <c r="D13" s="367"/>
      <c r="E13" s="364"/>
      <c r="F13" s="139">
        <v>2</v>
      </c>
      <c r="G13" s="139">
        <v>0</v>
      </c>
      <c r="H13" s="139">
        <v>2</v>
      </c>
      <c r="I13" s="139"/>
      <c r="J13" s="139"/>
      <c r="K13" s="139"/>
      <c r="L13" s="365"/>
    </row>
    <row r="14" spans="1:12" ht="21" customHeight="1">
      <c r="A14" s="377"/>
      <c r="B14" s="364"/>
      <c r="C14" s="367"/>
      <c r="D14" s="367"/>
      <c r="E14" s="364"/>
      <c r="F14" s="364"/>
      <c r="G14" s="364"/>
      <c r="H14" s="364"/>
      <c r="I14" s="364" t="s">
        <v>114</v>
      </c>
      <c r="J14" s="364"/>
      <c r="K14" s="364"/>
      <c r="L14" s="365" t="s">
        <v>73</v>
      </c>
    </row>
    <row r="15" spans="1:12" ht="21" customHeight="1">
      <c r="A15" s="377"/>
      <c r="B15" s="364"/>
      <c r="C15" s="367"/>
      <c r="D15" s="367"/>
      <c r="E15" s="364"/>
      <c r="F15" s="139"/>
      <c r="G15" s="139"/>
      <c r="H15" s="139"/>
      <c r="I15" s="139">
        <v>1</v>
      </c>
      <c r="J15" s="139">
        <v>1</v>
      </c>
      <c r="K15" s="139">
        <v>0</v>
      </c>
      <c r="L15" s="365"/>
    </row>
    <row r="16" spans="1:12" ht="21" customHeight="1">
      <c r="A16" s="377"/>
      <c r="B16" s="364"/>
      <c r="C16" s="367"/>
      <c r="D16" s="367"/>
      <c r="E16" s="364"/>
      <c r="F16" s="364"/>
      <c r="G16" s="364"/>
      <c r="H16" s="364"/>
      <c r="I16" s="364" t="s">
        <v>473</v>
      </c>
      <c r="J16" s="364"/>
      <c r="K16" s="364"/>
      <c r="L16" s="365" t="s">
        <v>73</v>
      </c>
    </row>
    <row r="17" spans="1:12" ht="21" customHeight="1">
      <c r="A17" s="377"/>
      <c r="B17" s="364"/>
      <c r="C17" s="367"/>
      <c r="D17" s="367"/>
      <c r="E17" s="364"/>
      <c r="F17" s="139"/>
      <c r="G17" s="139"/>
      <c r="H17" s="139" t="s">
        <v>55</v>
      </c>
      <c r="I17" s="139">
        <v>2</v>
      </c>
      <c r="J17" s="139">
        <v>2</v>
      </c>
      <c r="K17" s="139">
        <v>0</v>
      </c>
      <c r="L17" s="365"/>
    </row>
    <row r="18" spans="1:12" ht="21" customHeight="1">
      <c r="A18" s="377"/>
      <c r="B18" s="364"/>
      <c r="C18" s="367"/>
      <c r="D18" s="367"/>
      <c r="E18" s="364"/>
      <c r="F18" s="364"/>
      <c r="G18" s="364"/>
      <c r="H18" s="364"/>
      <c r="I18" s="364" t="s">
        <v>210</v>
      </c>
      <c r="J18" s="364"/>
      <c r="K18" s="364"/>
      <c r="L18" s="365" t="s">
        <v>73</v>
      </c>
    </row>
    <row r="19" spans="1:12" ht="21" customHeight="1">
      <c r="A19" s="377"/>
      <c r="B19" s="364"/>
      <c r="C19" s="368"/>
      <c r="D19" s="368"/>
      <c r="E19" s="364"/>
      <c r="F19" s="201"/>
      <c r="G19" s="201"/>
      <c r="H19" s="201" t="s">
        <v>55</v>
      </c>
      <c r="I19" s="201">
        <v>2</v>
      </c>
      <c r="J19" s="201">
        <v>2</v>
      </c>
      <c r="K19" s="201">
        <v>0</v>
      </c>
      <c r="L19" s="365"/>
    </row>
    <row r="20" spans="1:12" ht="21" customHeight="1">
      <c r="A20" s="377"/>
      <c r="B20" s="364"/>
      <c r="C20" s="369" t="s">
        <v>144</v>
      </c>
      <c r="D20" s="369"/>
      <c r="E20" s="369"/>
      <c r="F20" s="140">
        <v>6</v>
      </c>
      <c r="G20" s="140">
        <v>4</v>
      </c>
      <c r="H20" s="140">
        <v>2</v>
      </c>
      <c r="I20" s="140">
        <v>7</v>
      </c>
      <c r="J20" s="140">
        <v>7</v>
      </c>
      <c r="K20" s="140">
        <v>0</v>
      </c>
      <c r="L20" s="141"/>
    </row>
    <row r="21" spans="1:12" ht="21" customHeight="1">
      <c r="A21" s="377"/>
      <c r="B21" s="364"/>
      <c r="C21" s="364" t="s">
        <v>126</v>
      </c>
      <c r="D21" s="364" t="s">
        <v>17</v>
      </c>
      <c r="E21" s="364"/>
      <c r="F21" s="364"/>
      <c r="G21" s="364"/>
      <c r="H21" s="364"/>
      <c r="I21" s="364"/>
      <c r="J21" s="364"/>
      <c r="K21" s="364"/>
      <c r="L21" s="365"/>
    </row>
    <row r="22" spans="1:12" ht="21" customHeight="1">
      <c r="A22" s="377"/>
      <c r="B22" s="364"/>
      <c r="C22" s="364"/>
      <c r="D22" s="364"/>
      <c r="E22" s="364"/>
      <c r="F22" s="139"/>
      <c r="G22" s="139"/>
      <c r="H22" s="139"/>
      <c r="I22" s="139"/>
      <c r="J22" s="139"/>
      <c r="K22" s="139"/>
      <c r="L22" s="365"/>
    </row>
    <row r="23" spans="1:12" ht="21" customHeight="1">
      <c r="A23" s="377"/>
      <c r="B23" s="364"/>
      <c r="C23" s="364"/>
      <c r="D23" s="364" t="s">
        <v>56</v>
      </c>
      <c r="E23" s="364"/>
      <c r="F23" s="364" t="s">
        <v>118</v>
      </c>
      <c r="G23" s="364"/>
      <c r="H23" s="364"/>
      <c r="I23" s="364" t="s">
        <v>119</v>
      </c>
      <c r="J23" s="364"/>
      <c r="K23" s="364"/>
      <c r="L23" s="365" t="s">
        <v>74</v>
      </c>
    </row>
    <row r="24" spans="1:12" ht="21" customHeight="1">
      <c r="A24" s="377"/>
      <c r="B24" s="364"/>
      <c r="C24" s="364"/>
      <c r="D24" s="364"/>
      <c r="E24" s="364"/>
      <c r="F24" s="139">
        <v>3</v>
      </c>
      <c r="G24" s="139">
        <v>1</v>
      </c>
      <c r="H24" s="139">
        <v>3</v>
      </c>
      <c r="I24" s="139">
        <v>3</v>
      </c>
      <c r="J24" s="139">
        <v>0</v>
      </c>
      <c r="K24" s="139">
        <v>3</v>
      </c>
      <c r="L24" s="365"/>
    </row>
    <row r="25" spans="1:12" ht="21" customHeight="1">
      <c r="A25" s="377"/>
      <c r="B25" s="364"/>
      <c r="C25" s="364"/>
      <c r="D25" s="364"/>
      <c r="E25" s="364"/>
      <c r="F25" s="364" t="s">
        <v>120</v>
      </c>
      <c r="G25" s="364"/>
      <c r="H25" s="364"/>
      <c r="I25" s="364" t="s">
        <v>121</v>
      </c>
      <c r="J25" s="364"/>
      <c r="K25" s="364"/>
      <c r="L25" s="365" t="s">
        <v>75</v>
      </c>
    </row>
    <row r="26" spans="1:12" ht="21" customHeight="1">
      <c r="A26" s="377"/>
      <c r="B26" s="364"/>
      <c r="C26" s="364"/>
      <c r="D26" s="364"/>
      <c r="E26" s="364"/>
      <c r="F26" s="139">
        <v>3</v>
      </c>
      <c r="G26" s="139">
        <v>1</v>
      </c>
      <c r="H26" s="139">
        <v>3</v>
      </c>
      <c r="I26" s="139">
        <v>3</v>
      </c>
      <c r="J26" s="139">
        <v>0</v>
      </c>
      <c r="K26" s="139">
        <v>3</v>
      </c>
      <c r="L26" s="365"/>
    </row>
    <row r="27" spans="1:12" ht="21" customHeight="1">
      <c r="A27" s="377"/>
      <c r="B27" s="364"/>
      <c r="C27" s="364"/>
      <c r="D27" s="364"/>
      <c r="E27" s="364"/>
      <c r="F27" s="364" t="s">
        <v>122</v>
      </c>
      <c r="G27" s="364"/>
      <c r="H27" s="364"/>
      <c r="I27" s="364" t="s">
        <v>123</v>
      </c>
      <c r="J27" s="364"/>
      <c r="K27" s="364"/>
      <c r="L27" s="365" t="s">
        <v>75</v>
      </c>
    </row>
    <row r="28" spans="1:12" ht="21" customHeight="1">
      <c r="A28" s="377"/>
      <c r="B28" s="364"/>
      <c r="C28" s="364"/>
      <c r="D28" s="364"/>
      <c r="E28" s="364"/>
      <c r="F28" s="139">
        <v>3</v>
      </c>
      <c r="G28" s="139">
        <v>1</v>
      </c>
      <c r="H28" s="139">
        <v>3</v>
      </c>
      <c r="I28" s="139">
        <v>3</v>
      </c>
      <c r="J28" s="139">
        <v>0</v>
      </c>
      <c r="K28" s="139">
        <v>3</v>
      </c>
      <c r="L28" s="365"/>
    </row>
    <row r="29" spans="1:12" ht="33.75" customHeight="1">
      <c r="A29" s="377"/>
      <c r="B29" s="364"/>
      <c r="C29" s="364"/>
      <c r="D29" s="364"/>
      <c r="E29" s="364" t="s">
        <v>55</v>
      </c>
      <c r="F29" s="364" t="s">
        <v>124</v>
      </c>
      <c r="G29" s="364"/>
      <c r="H29" s="364"/>
      <c r="I29" s="364" t="s">
        <v>125</v>
      </c>
      <c r="J29" s="364"/>
      <c r="K29" s="364"/>
      <c r="L29" s="365" t="s">
        <v>208</v>
      </c>
    </row>
    <row r="30" spans="1:12" ht="21" customHeight="1">
      <c r="A30" s="377"/>
      <c r="B30" s="364"/>
      <c r="C30" s="364"/>
      <c r="D30" s="364"/>
      <c r="E30" s="364"/>
      <c r="F30" s="139">
        <v>3</v>
      </c>
      <c r="G30" s="139">
        <v>1</v>
      </c>
      <c r="H30" s="139">
        <v>3</v>
      </c>
      <c r="I30" s="139">
        <v>3</v>
      </c>
      <c r="J30" s="139">
        <v>0</v>
      </c>
      <c r="K30" s="139">
        <v>3</v>
      </c>
      <c r="L30" s="365"/>
    </row>
    <row r="31" spans="1:12" ht="21" customHeight="1">
      <c r="A31" s="377"/>
      <c r="B31" s="364"/>
      <c r="C31" s="369" t="s">
        <v>76</v>
      </c>
      <c r="D31" s="369"/>
      <c r="E31" s="369"/>
      <c r="F31" s="140">
        <v>12</v>
      </c>
      <c r="G31" s="140">
        <v>4</v>
      </c>
      <c r="H31" s="140">
        <v>12</v>
      </c>
      <c r="I31" s="140">
        <v>12</v>
      </c>
      <c r="J31" s="140">
        <v>0</v>
      </c>
      <c r="K31" s="140">
        <v>12</v>
      </c>
      <c r="L31" s="141"/>
    </row>
    <row r="32" spans="1:12" ht="21" customHeight="1">
      <c r="A32" s="377"/>
      <c r="B32" s="364"/>
      <c r="C32" s="364" t="s">
        <v>127</v>
      </c>
      <c r="D32" s="364" t="s">
        <v>17</v>
      </c>
      <c r="E32" s="364"/>
      <c r="F32" s="364"/>
      <c r="G32" s="364"/>
      <c r="H32" s="364"/>
      <c r="I32" s="364"/>
      <c r="J32" s="364"/>
      <c r="K32" s="364"/>
      <c r="L32" s="365"/>
    </row>
    <row r="33" spans="1:12" ht="21" customHeight="1">
      <c r="A33" s="377"/>
      <c r="B33" s="364"/>
      <c r="C33" s="364"/>
      <c r="D33" s="364"/>
      <c r="E33" s="364"/>
      <c r="F33" s="139"/>
      <c r="G33" s="139"/>
      <c r="H33" s="139"/>
      <c r="I33" s="139"/>
      <c r="J33" s="139"/>
      <c r="K33" s="139"/>
      <c r="L33" s="365"/>
    </row>
    <row r="34" spans="1:12" ht="21" customHeight="1">
      <c r="A34" s="377"/>
      <c r="B34" s="364"/>
      <c r="C34" s="364"/>
      <c r="D34" s="364" t="s">
        <v>56</v>
      </c>
      <c r="E34" s="364"/>
      <c r="F34" s="364" t="s">
        <v>128</v>
      </c>
      <c r="G34" s="364"/>
      <c r="H34" s="364"/>
      <c r="I34" s="364" t="s">
        <v>129</v>
      </c>
      <c r="J34" s="364"/>
      <c r="K34" s="364"/>
      <c r="L34" s="365" t="s">
        <v>71</v>
      </c>
    </row>
    <row r="35" spans="1:12" ht="21" customHeight="1">
      <c r="A35" s="377"/>
      <c r="B35" s="364"/>
      <c r="C35" s="364"/>
      <c r="D35" s="364"/>
      <c r="E35" s="364"/>
      <c r="F35" s="139">
        <v>2</v>
      </c>
      <c r="G35" s="139">
        <v>2</v>
      </c>
      <c r="H35" s="139">
        <v>0</v>
      </c>
      <c r="I35" s="139">
        <v>2</v>
      </c>
      <c r="J35" s="139">
        <v>2</v>
      </c>
      <c r="K35" s="139">
        <v>0</v>
      </c>
      <c r="L35" s="365"/>
    </row>
    <row r="36" spans="1:12" ht="21" customHeight="1">
      <c r="A36" s="377"/>
      <c r="B36" s="364"/>
      <c r="C36" s="364"/>
      <c r="D36" s="364"/>
      <c r="E36" s="364"/>
      <c r="F36" s="364" t="s">
        <v>77</v>
      </c>
      <c r="G36" s="364"/>
      <c r="H36" s="364"/>
      <c r="I36" s="364"/>
      <c r="J36" s="364"/>
      <c r="K36" s="364"/>
      <c r="L36" s="365" t="s">
        <v>72</v>
      </c>
    </row>
    <row r="37" spans="1:12" ht="21" customHeight="1">
      <c r="A37" s="377"/>
      <c r="B37" s="364"/>
      <c r="C37" s="364"/>
      <c r="D37" s="364"/>
      <c r="E37" s="364"/>
      <c r="F37" s="139">
        <v>2</v>
      </c>
      <c r="G37" s="139">
        <v>2</v>
      </c>
      <c r="H37" s="139">
        <v>0</v>
      </c>
      <c r="I37" s="139" t="s">
        <v>55</v>
      </c>
      <c r="J37" s="139" t="s">
        <v>55</v>
      </c>
      <c r="K37" s="139" t="s">
        <v>55</v>
      </c>
      <c r="L37" s="365"/>
    </row>
    <row r="38" spans="1:12" ht="34.5" customHeight="1">
      <c r="A38" s="377"/>
      <c r="B38" s="364"/>
      <c r="C38" s="364"/>
      <c r="D38" s="364"/>
      <c r="E38" s="364"/>
      <c r="F38" s="364" t="s">
        <v>130</v>
      </c>
      <c r="G38" s="364"/>
      <c r="H38" s="364"/>
      <c r="I38" s="364"/>
      <c r="J38" s="364"/>
      <c r="K38" s="364"/>
      <c r="L38" s="365" t="s">
        <v>457</v>
      </c>
    </row>
    <row r="39" spans="1:12" ht="21" customHeight="1">
      <c r="A39" s="377"/>
      <c r="B39" s="364"/>
      <c r="C39" s="364"/>
      <c r="D39" s="364"/>
      <c r="E39" s="364"/>
      <c r="F39" s="139">
        <v>2</v>
      </c>
      <c r="G39" s="139">
        <v>2</v>
      </c>
      <c r="H39" s="139">
        <v>0</v>
      </c>
      <c r="I39" s="139"/>
      <c r="J39" s="139"/>
      <c r="K39" s="139"/>
      <c r="L39" s="365"/>
    </row>
    <row r="40" spans="1:12" ht="21" customHeight="1">
      <c r="A40" s="377"/>
      <c r="B40" s="364"/>
      <c r="C40" s="369" t="s">
        <v>116</v>
      </c>
      <c r="D40" s="369"/>
      <c r="E40" s="369"/>
      <c r="F40" s="140">
        <v>6</v>
      </c>
      <c r="G40" s="140">
        <v>6</v>
      </c>
      <c r="H40" s="140">
        <v>0</v>
      </c>
      <c r="I40" s="140">
        <v>2</v>
      </c>
      <c r="J40" s="140">
        <v>2</v>
      </c>
      <c r="K40" s="140">
        <v>0</v>
      </c>
      <c r="L40" s="141"/>
    </row>
    <row r="41" spans="1:12" ht="21" customHeight="1">
      <c r="A41" s="377"/>
      <c r="B41" s="372" t="s">
        <v>78</v>
      </c>
      <c r="C41" s="372"/>
      <c r="D41" s="372"/>
      <c r="E41" s="372"/>
      <c r="F41" s="145">
        <v>24</v>
      </c>
      <c r="G41" s="145">
        <v>14</v>
      </c>
      <c r="H41" s="145">
        <v>14</v>
      </c>
      <c r="I41" s="145">
        <v>21</v>
      </c>
      <c r="J41" s="145">
        <v>9</v>
      </c>
      <c r="K41" s="145">
        <v>12</v>
      </c>
      <c r="L41" s="146"/>
    </row>
    <row r="42" spans="1:12" ht="21" customHeight="1">
      <c r="A42" s="377"/>
      <c r="B42" s="364">
        <v>2</v>
      </c>
      <c r="C42" s="366" t="s">
        <v>211</v>
      </c>
      <c r="D42" s="364" t="s">
        <v>17</v>
      </c>
      <c r="E42" s="364"/>
      <c r="F42" s="364"/>
      <c r="G42" s="364"/>
      <c r="H42" s="364"/>
      <c r="I42" s="364"/>
      <c r="J42" s="364"/>
      <c r="K42" s="364"/>
      <c r="L42" s="365"/>
    </row>
    <row r="43" spans="1:12" ht="21" customHeight="1">
      <c r="A43" s="377"/>
      <c r="B43" s="364"/>
      <c r="C43" s="367"/>
      <c r="D43" s="364"/>
      <c r="E43" s="364"/>
      <c r="F43" s="139"/>
      <c r="G43" s="139"/>
      <c r="H43" s="139"/>
      <c r="I43" s="139"/>
      <c r="J43" s="139"/>
      <c r="K43" s="139"/>
      <c r="L43" s="365"/>
    </row>
    <row r="44" spans="1:12" ht="21" customHeight="1">
      <c r="A44" s="377"/>
      <c r="B44" s="364"/>
      <c r="C44" s="367"/>
      <c r="D44" s="366" t="s">
        <v>56</v>
      </c>
      <c r="E44" s="364"/>
      <c r="F44" s="364" t="s">
        <v>131</v>
      </c>
      <c r="G44" s="364"/>
      <c r="H44" s="364"/>
      <c r="I44" s="364"/>
      <c r="J44" s="364"/>
      <c r="K44" s="364"/>
      <c r="L44" s="365" t="s">
        <v>72</v>
      </c>
    </row>
    <row r="45" spans="1:12" ht="21" customHeight="1">
      <c r="A45" s="377"/>
      <c r="B45" s="364"/>
      <c r="C45" s="367"/>
      <c r="D45" s="367"/>
      <c r="E45" s="364"/>
      <c r="F45" s="139">
        <v>1</v>
      </c>
      <c r="G45" s="139">
        <v>1</v>
      </c>
      <c r="H45" s="139">
        <v>0</v>
      </c>
      <c r="I45" s="139"/>
      <c r="J45" s="139"/>
      <c r="K45" s="139"/>
      <c r="L45" s="365"/>
    </row>
    <row r="46" spans="1:12" ht="21" customHeight="1">
      <c r="A46" s="377"/>
      <c r="B46" s="364"/>
      <c r="C46" s="367"/>
      <c r="D46" s="367"/>
      <c r="E46" s="364"/>
      <c r="F46" s="364" t="s">
        <v>132</v>
      </c>
      <c r="G46" s="364"/>
      <c r="H46" s="364"/>
      <c r="I46" s="364"/>
      <c r="J46" s="364"/>
      <c r="K46" s="364"/>
      <c r="L46" s="365" t="s">
        <v>72</v>
      </c>
    </row>
    <row r="47" spans="1:12" ht="21" customHeight="1">
      <c r="A47" s="377"/>
      <c r="B47" s="364"/>
      <c r="C47" s="367"/>
      <c r="D47" s="367"/>
      <c r="E47" s="364"/>
      <c r="F47" s="139">
        <v>2</v>
      </c>
      <c r="G47" s="139">
        <v>0</v>
      </c>
      <c r="H47" s="139">
        <v>2</v>
      </c>
      <c r="I47" s="139"/>
      <c r="J47" s="139"/>
      <c r="K47" s="139"/>
      <c r="L47" s="365"/>
    </row>
    <row r="48" spans="1:12" ht="21" customHeight="1">
      <c r="A48" s="377"/>
      <c r="B48" s="364"/>
      <c r="C48" s="367"/>
      <c r="D48" s="367"/>
      <c r="E48" s="364"/>
      <c r="F48" s="364"/>
      <c r="G48" s="364"/>
      <c r="H48" s="364"/>
      <c r="I48" s="364" t="s">
        <v>463</v>
      </c>
      <c r="J48" s="364"/>
      <c r="K48" s="364"/>
      <c r="L48" s="365" t="s">
        <v>73</v>
      </c>
    </row>
    <row r="49" spans="1:12" ht="21" customHeight="1">
      <c r="A49" s="377"/>
      <c r="B49" s="364"/>
      <c r="C49" s="367"/>
      <c r="D49" s="367"/>
      <c r="E49" s="364"/>
      <c r="F49" s="139"/>
      <c r="G49" s="139"/>
      <c r="H49" s="139"/>
      <c r="I49" s="139">
        <v>2</v>
      </c>
      <c r="J49" s="139">
        <v>2</v>
      </c>
      <c r="K49" s="139">
        <v>0</v>
      </c>
      <c r="L49" s="365"/>
    </row>
    <row r="50" spans="1:12" ht="21" customHeight="1">
      <c r="A50" s="377"/>
      <c r="B50" s="364"/>
      <c r="C50" s="367"/>
      <c r="D50" s="367"/>
      <c r="E50" s="364"/>
      <c r="F50" s="364"/>
      <c r="G50" s="364"/>
      <c r="H50" s="364"/>
      <c r="I50" s="364" t="s">
        <v>468</v>
      </c>
      <c r="J50" s="364"/>
      <c r="K50" s="364"/>
      <c r="L50" s="365" t="s">
        <v>73</v>
      </c>
    </row>
    <row r="51" spans="1:12" ht="21" customHeight="1">
      <c r="A51" s="377"/>
      <c r="B51" s="364"/>
      <c r="C51" s="367"/>
      <c r="D51" s="367"/>
      <c r="E51" s="364"/>
      <c r="F51" s="201"/>
      <c r="G51" s="201"/>
      <c r="H51" s="201"/>
      <c r="I51" s="201">
        <v>2</v>
      </c>
      <c r="J51" s="201">
        <v>2</v>
      </c>
      <c r="K51" s="201">
        <v>0</v>
      </c>
      <c r="L51" s="365"/>
    </row>
    <row r="52" spans="1:12" ht="21" customHeight="1">
      <c r="A52" s="377"/>
      <c r="B52" s="364"/>
      <c r="C52" s="367"/>
      <c r="D52" s="367"/>
      <c r="E52" s="364"/>
      <c r="F52" s="364"/>
      <c r="G52" s="364"/>
      <c r="H52" s="364"/>
      <c r="I52" s="364" t="s">
        <v>469</v>
      </c>
      <c r="J52" s="364"/>
      <c r="K52" s="364"/>
      <c r="L52" s="365" t="s">
        <v>73</v>
      </c>
    </row>
    <row r="53" spans="1:12" ht="21" customHeight="1">
      <c r="A53" s="377"/>
      <c r="B53" s="364"/>
      <c r="C53" s="368"/>
      <c r="D53" s="368"/>
      <c r="E53" s="364"/>
      <c r="F53" s="201"/>
      <c r="G53" s="201"/>
      <c r="H53" s="201"/>
      <c r="I53" s="201">
        <v>2</v>
      </c>
      <c r="J53" s="201">
        <v>2</v>
      </c>
      <c r="K53" s="201">
        <v>0</v>
      </c>
      <c r="L53" s="365"/>
    </row>
    <row r="54" spans="1:12" ht="21" customHeight="1">
      <c r="A54" s="377"/>
      <c r="B54" s="364"/>
      <c r="C54" s="369" t="s">
        <v>115</v>
      </c>
      <c r="D54" s="369"/>
      <c r="E54" s="369"/>
      <c r="F54" s="140">
        <v>3</v>
      </c>
      <c r="G54" s="140">
        <v>1</v>
      </c>
      <c r="H54" s="140">
        <v>2</v>
      </c>
      <c r="I54" s="140">
        <v>6</v>
      </c>
      <c r="J54" s="140">
        <v>6</v>
      </c>
      <c r="K54" s="140">
        <v>0</v>
      </c>
      <c r="L54" s="141"/>
    </row>
    <row r="55" spans="1:12" ht="21" customHeight="1">
      <c r="A55" s="377"/>
      <c r="B55" s="364"/>
      <c r="C55" s="364" t="s">
        <v>141</v>
      </c>
      <c r="D55" s="364" t="s">
        <v>17</v>
      </c>
      <c r="E55" s="364"/>
      <c r="F55" s="364"/>
      <c r="G55" s="364"/>
      <c r="H55" s="364"/>
      <c r="I55" s="364"/>
      <c r="J55" s="364"/>
      <c r="K55" s="364"/>
      <c r="L55" s="365"/>
    </row>
    <row r="56" spans="1:12" ht="21" customHeight="1">
      <c r="A56" s="377"/>
      <c r="B56" s="364"/>
      <c r="C56" s="364"/>
      <c r="D56" s="364"/>
      <c r="E56" s="364"/>
      <c r="F56" s="139"/>
      <c r="G56" s="139"/>
      <c r="H56" s="139"/>
      <c r="I56" s="139"/>
      <c r="J56" s="139"/>
      <c r="K56" s="139"/>
      <c r="L56" s="365"/>
    </row>
    <row r="57" spans="1:12" ht="21" customHeight="1">
      <c r="A57" s="377"/>
      <c r="B57" s="364"/>
      <c r="C57" s="364"/>
      <c r="D57" s="364" t="s">
        <v>56</v>
      </c>
      <c r="E57" s="364"/>
      <c r="F57" s="364" t="s">
        <v>79</v>
      </c>
      <c r="G57" s="364"/>
      <c r="H57" s="364"/>
      <c r="I57" s="364" t="s">
        <v>55</v>
      </c>
      <c r="J57" s="364"/>
      <c r="K57" s="364"/>
      <c r="L57" s="365" t="s">
        <v>72</v>
      </c>
    </row>
    <row r="58" spans="1:12" ht="21" customHeight="1">
      <c r="A58" s="377"/>
      <c r="B58" s="364"/>
      <c r="C58" s="364"/>
      <c r="D58" s="364"/>
      <c r="E58" s="364"/>
      <c r="F58" s="139">
        <v>2</v>
      </c>
      <c r="G58" s="139">
        <v>2</v>
      </c>
      <c r="H58" s="139">
        <v>0</v>
      </c>
      <c r="I58" s="139" t="s">
        <v>55</v>
      </c>
      <c r="J58" s="139" t="s">
        <v>55</v>
      </c>
      <c r="K58" s="139" t="s">
        <v>55</v>
      </c>
      <c r="L58" s="365"/>
    </row>
    <row r="59" spans="1:12" ht="21" customHeight="1">
      <c r="A59" s="377"/>
      <c r="B59" s="364"/>
      <c r="C59" s="364"/>
      <c r="D59" s="364"/>
      <c r="E59" s="364"/>
      <c r="F59" s="364" t="s">
        <v>80</v>
      </c>
      <c r="G59" s="364"/>
      <c r="H59" s="364"/>
      <c r="I59" s="364" t="s">
        <v>55</v>
      </c>
      <c r="J59" s="364"/>
      <c r="K59" s="364"/>
      <c r="L59" s="365" t="s">
        <v>72</v>
      </c>
    </row>
    <row r="60" spans="1:12" ht="21" customHeight="1">
      <c r="A60" s="377"/>
      <c r="B60" s="364"/>
      <c r="C60" s="364"/>
      <c r="D60" s="364"/>
      <c r="E60" s="364"/>
      <c r="F60" s="139">
        <v>2</v>
      </c>
      <c r="G60" s="139">
        <v>1</v>
      </c>
      <c r="H60" s="139">
        <v>2</v>
      </c>
      <c r="I60" s="139" t="s">
        <v>55</v>
      </c>
      <c r="J60" s="139" t="s">
        <v>55</v>
      </c>
      <c r="K60" s="139" t="s">
        <v>55</v>
      </c>
      <c r="L60" s="365"/>
    </row>
    <row r="61" spans="1:12" ht="21" customHeight="1">
      <c r="A61" s="377"/>
      <c r="B61" s="364"/>
      <c r="C61" s="364"/>
      <c r="D61" s="364"/>
      <c r="E61" s="364"/>
      <c r="F61" s="364" t="s">
        <v>81</v>
      </c>
      <c r="G61" s="364"/>
      <c r="H61" s="364"/>
      <c r="I61" s="364" t="s">
        <v>55</v>
      </c>
      <c r="J61" s="364"/>
      <c r="K61" s="364"/>
      <c r="L61" s="365" t="s">
        <v>72</v>
      </c>
    </row>
    <row r="62" spans="1:12" ht="21" customHeight="1">
      <c r="A62" s="377"/>
      <c r="B62" s="364"/>
      <c r="C62" s="364"/>
      <c r="D62" s="364"/>
      <c r="E62" s="364"/>
      <c r="F62" s="139">
        <v>3</v>
      </c>
      <c r="G62" s="139">
        <v>1</v>
      </c>
      <c r="H62" s="139">
        <v>3</v>
      </c>
      <c r="I62" s="139" t="s">
        <v>55</v>
      </c>
      <c r="J62" s="139" t="s">
        <v>55</v>
      </c>
      <c r="K62" s="139" t="s">
        <v>55</v>
      </c>
      <c r="L62" s="365"/>
    </row>
    <row r="63" spans="1:12" ht="21" customHeight="1">
      <c r="A63" s="377"/>
      <c r="B63" s="364"/>
      <c r="C63" s="364"/>
      <c r="D63" s="364"/>
      <c r="E63" s="364"/>
      <c r="F63" s="364" t="s">
        <v>82</v>
      </c>
      <c r="G63" s="364"/>
      <c r="H63" s="364"/>
      <c r="I63" s="364" t="s">
        <v>55</v>
      </c>
      <c r="J63" s="364"/>
      <c r="K63" s="364"/>
      <c r="L63" s="365" t="s">
        <v>72</v>
      </c>
    </row>
    <row r="64" spans="1:12" ht="21" customHeight="1">
      <c r="A64" s="377"/>
      <c r="B64" s="364"/>
      <c r="C64" s="364"/>
      <c r="D64" s="364"/>
      <c r="E64" s="364"/>
      <c r="F64" s="139">
        <v>2</v>
      </c>
      <c r="G64" s="139">
        <v>1</v>
      </c>
      <c r="H64" s="139">
        <v>2</v>
      </c>
      <c r="I64" s="139" t="s">
        <v>55</v>
      </c>
      <c r="J64" s="139" t="s">
        <v>55</v>
      </c>
      <c r="K64" s="139" t="s">
        <v>55</v>
      </c>
      <c r="L64" s="365"/>
    </row>
    <row r="65" spans="1:12" ht="21" customHeight="1">
      <c r="A65" s="377"/>
      <c r="B65" s="364"/>
      <c r="C65" s="364"/>
      <c r="D65" s="364"/>
      <c r="E65" s="364"/>
      <c r="F65" s="364" t="s">
        <v>133</v>
      </c>
      <c r="G65" s="364"/>
      <c r="H65" s="364"/>
      <c r="I65" s="364" t="s">
        <v>134</v>
      </c>
      <c r="J65" s="364"/>
      <c r="K65" s="364"/>
      <c r="L65" s="365" t="s">
        <v>74</v>
      </c>
    </row>
    <row r="66" spans="1:12" ht="21" customHeight="1">
      <c r="A66" s="377"/>
      <c r="B66" s="364"/>
      <c r="C66" s="364"/>
      <c r="D66" s="364"/>
      <c r="E66" s="364"/>
      <c r="F66" s="139">
        <v>3</v>
      </c>
      <c r="G66" s="139">
        <v>1</v>
      </c>
      <c r="H66" s="139">
        <v>3</v>
      </c>
      <c r="I66" s="139">
        <v>3</v>
      </c>
      <c r="J66" s="139">
        <v>0</v>
      </c>
      <c r="K66" s="139">
        <v>3</v>
      </c>
      <c r="L66" s="365"/>
    </row>
    <row r="67" spans="1:12" ht="21" customHeight="1">
      <c r="A67" s="377"/>
      <c r="B67" s="364"/>
      <c r="C67" s="364"/>
      <c r="D67" s="364"/>
      <c r="E67" s="364" t="s">
        <v>55</v>
      </c>
      <c r="F67" s="364" t="s">
        <v>135</v>
      </c>
      <c r="G67" s="364"/>
      <c r="H67" s="364"/>
      <c r="I67" s="364" t="s">
        <v>136</v>
      </c>
      <c r="J67" s="364"/>
      <c r="K67" s="364"/>
      <c r="L67" s="365" t="s">
        <v>74</v>
      </c>
    </row>
    <row r="68" spans="1:12" ht="21" customHeight="1">
      <c r="A68" s="377"/>
      <c r="B68" s="364"/>
      <c r="C68" s="364"/>
      <c r="D68" s="364"/>
      <c r="E68" s="364"/>
      <c r="F68" s="139">
        <v>3</v>
      </c>
      <c r="G68" s="139">
        <v>1</v>
      </c>
      <c r="H68" s="139">
        <v>3</v>
      </c>
      <c r="I68" s="139">
        <v>3</v>
      </c>
      <c r="J68" s="139">
        <v>0</v>
      </c>
      <c r="K68" s="139">
        <v>3</v>
      </c>
      <c r="L68" s="365"/>
    </row>
    <row r="69" spans="1:12" ht="21" customHeight="1">
      <c r="A69" s="377"/>
      <c r="B69" s="364"/>
      <c r="C69" s="364"/>
      <c r="D69" s="364"/>
      <c r="E69" s="364" t="s">
        <v>55</v>
      </c>
      <c r="F69" s="364" t="s">
        <v>83</v>
      </c>
      <c r="G69" s="364"/>
      <c r="H69" s="364"/>
      <c r="I69" s="364" t="s">
        <v>55</v>
      </c>
      <c r="J69" s="364"/>
      <c r="K69" s="364"/>
      <c r="L69" s="365" t="s">
        <v>72</v>
      </c>
    </row>
    <row r="70" spans="1:12" ht="21" customHeight="1">
      <c r="A70" s="377"/>
      <c r="B70" s="364"/>
      <c r="C70" s="364"/>
      <c r="D70" s="364"/>
      <c r="E70" s="364"/>
      <c r="F70" s="139">
        <v>3</v>
      </c>
      <c r="G70" s="139">
        <v>1</v>
      </c>
      <c r="H70" s="139">
        <v>3</v>
      </c>
      <c r="I70" s="139" t="s">
        <v>55</v>
      </c>
      <c r="J70" s="139" t="s">
        <v>55</v>
      </c>
      <c r="K70" s="139" t="s">
        <v>55</v>
      </c>
      <c r="L70" s="365"/>
    </row>
    <row r="71" spans="1:12" ht="21" customHeight="1">
      <c r="A71" s="377"/>
      <c r="B71" s="364"/>
      <c r="C71" s="364"/>
      <c r="D71" s="364"/>
      <c r="E71" s="364" t="s">
        <v>55</v>
      </c>
      <c r="F71" s="364" t="s">
        <v>55</v>
      </c>
      <c r="G71" s="364"/>
      <c r="H71" s="364"/>
      <c r="I71" s="364" t="s">
        <v>137</v>
      </c>
      <c r="J71" s="364"/>
      <c r="K71" s="364"/>
      <c r="L71" s="365" t="s">
        <v>73</v>
      </c>
    </row>
    <row r="72" spans="1:12" ht="21" customHeight="1">
      <c r="A72" s="377"/>
      <c r="B72" s="364"/>
      <c r="C72" s="364"/>
      <c r="D72" s="364"/>
      <c r="E72" s="364"/>
      <c r="F72" s="139" t="s">
        <v>55</v>
      </c>
      <c r="G72" s="139" t="s">
        <v>55</v>
      </c>
      <c r="H72" s="139" t="s">
        <v>55</v>
      </c>
      <c r="I72" s="139">
        <v>3</v>
      </c>
      <c r="J72" s="139">
        <v>0</v>
      </c>
      <c r="K72" s="139">
        <v>3</v>
      </c>
      <c r="L72" s="365"/>
    </row>
    <row r="73" spans="1:12" ht="21" customHeight="1">
      <c r="A73" s="377"/>
      <c r="B73" s="364"/>
      <c r="C73" s="364"/>
      <c r="D73" s="364"/>
      <c r="E73" s="364" t="s">
        <v>55</v>
      </c>
      <c r="F73" s="364" t="s">
        <v>55</v>
      </c>
      <c r="G73" s="364"/>
      <c r="H73" s="364"/>
      <c r="I73" s="364" t="s">
        <v>138</v>
      </c>
      <c r="J73" s="364"/>
      <c r="K73" s="364"/>
      <c r="L73" s="365" t="s">
        <v>73</v>
      </c>
    </row>
    <row r="74" spans="1:12" ht="21" customHeight="1">
      <c r="A74" s="377"/>
      <c r="B74" s="364"/>
      <c r="C74" s="364"/>
      <c r="D74" s="364"/>
      <c r="E74" s="364"/>
      <c r="F74" s="139" t="s">
        <v>55</v>
      </c>
      <c r="G74" s="139" t="s">
        <v>55</v>
      </c>
      <c r="H74" s="139" t="s">
        <v>55</v>
      </c>
      <c r="I74" s="139">
        <v>3</v>
      </c>
      <c r="J74" s="139">
        <v>0</v>
      </c>
      <c r="K74" s="139">
        <v>3</v>
      </c>
      <c r="L74" s="365"/>
    </row>
    <row r="75" spans="1:12" ht="21" customHeight="1">
      <c r="A75" s="377"/>
      <c r="B75" s="364"/>
      <c r="C75" s="364"/>
      <c r="D75" s="364"/>
      <c r="E75" s="364" t="s">
        <v>55</v>
      </c>
      <c r="F75" s="364" t="s">
        <v>55</v>
      </c>
      <c r="G75" s="364"/>
      <c r="H75" s="364"/>
      <c r="I75" s="364" t="s">
        <v>139</v>
      </c>
      <c r="J75" s="364"/>
      <c r="K75" s="364"/>
      <c r="L75" s="381" t="s">
        <v>73</v>
      </c>
    </row>
    <row r="76" spans="1:12" ht="21" customHeight="1">
      <c r="A76" s="377"/>
      <c r="B76" s="364"/>
      <c r="C76" s="364"/>
      <c r="D76" s="364"/>
      <c r="E76" s="364"/>
      <c r="F76" s="139" t="s">
        <v>55</v>
      </c>
      <c r="G76" s="139" t="s">
        <v>55</v>
      </c>
      <c r="H76" s="139" t="s">
        <v>55</v>
      </c>
      <c r="I76" s="139">
        <v>3</v>
      </c>
      <c r="J76" s="139">
        <v>0</v>
      </c>
      <c r="K76" s="139">
        <v>3</v>
      </c>
      <c r="L76" s="382"/>
    </row>
    <row r="77" spans="1:12" ht="21" customHeight="1">
      <c r="A77" s="377"/>
      <c r="B77" s="364"/>
      <c r="C77" s="369" t="s">
        <v>140</v>
      </c>
      <c r="D77" s="369"/>
      <c r="E77" s="369"/>
      <c r="F77" s="140">
        <v>18</v>
      </c>
      <c r="G77" s="140">
        <v>8</v>
      </c>
      <c r="H77" s="140">
        <v>16</v>
      </c>
      <c r="I77" s="140">
        <v>15</v>
      </c>
      <c r="J77" s="140">
        <v>0</v>
      </c>
      <c r="K77" s="140">
        <v>15</v>
      </c>
      <c r="L77" s="141" t="s">
        <v>55</v>
      </c>
    </row>
    <row r="78" spans="1:12" ht="21" customHeight="1">
      <c r="A78" s="377"/>
      <c r="B78" s="364"/>
      <c r="C78" s="364" t="s">
        <v>143</v>
      </c>
      <c r="D78" s="364" t="s">
        <v>17</v>
      </c>
      <c r="E78" s="364"/>
      <c r="F78" s="364"/>
      <c r="G78" s="364"/>
      <c r="H78" s="364"/>
      <c r="I78" s="364"/>
      <c r="J78" s="364"/>
      <c r="K78" s="364"/>
      <c r="L78" s="365"/>
    </row>
    <row r="79" spans="1:12" ht="21" customHeight="1">
      <c r="A79" s="377"/>
      <c r="B79" s="364"/>
      <c r="C79" s="364"/>
      <c r="D79" s="364"/>
      <c r="E79" s="364"/>
      <c r="F79" s="139"/>
      <c r="G79" s="139"/>
      <c r="H79" s="139"/>
      <c r="I79" s="139"/>
      <c r="J79" s="139"/>
      <c r="K79" s="139"/>
      <c r="L79" s="365"/>
    </row>
    <row r="80" spans="1:12" ht="21" customHeight="1">
      <c r="A80" s="377"/>
      <c r="B80" s="364"/>
      <c r="C80" s="364"/>
      <c r="D80" s="364" t="s">
        <v>56</v>
      </c>
      <c r="E80" s="364"/>
      <c r="F80" s="364" t="s">
        <v>204</v>
      </c>
      <c r="G80" s="364"/>
      <c r="H80" s="364"/>
      <c r="I80" s="364"/>
      <c r="J80" s="364"/>
      <c r="K80" s="364"/>
      <c r="L80" s="365" t="s">
        <v>72</v>
      </c>
    </row>
    <row r="81" spans="1:12" ht="21" customHeight="1">
      <c r="A81" s="377"/>
      <c r="B81" s="364"/>
      <c r="C81" s="364"/>
      <c r="D81" s="364"/>
      <c r="E81" s="364"/>
      <c r="F81" s="139">
        <v>2</v>
      </c>
      <c r="G81" s="139">
        <v>2</v>
      </c>
      <c r="H81" s="139">
        <v>0</v>
      </c>
      <c r="I81" s="139"/>
      <c r="J81" s="139"/>
      <c r="K81" s="139"/>
      <c r="L81" s="365"/>
    </row>
    <row r="82" spans="1:12" ht="21" customHeight="1">
      <c r="A82" s="377"/>
      <c r="B82" s="364"/>
      <c r="C82" s="369" t="s">
        <v>142</v>
      </c>
      <c r="D82" s="369"/>
      <c r="E82" s="369"/>
      <c r="F82" s="140">
        <v>2</v>
      </c>
      <c r="G82" s="140">
        <v>2</v>
      </c>
      <c r="H82" s="140">
        <v>0</v>
      </c>
      <c r="I82" s="140">
        <v>0</v>
      </c>
      <c r="J82" s="140">
        <v>0</v>
      </c>
      <c r="K82" s="140">
        <v>0</v>
      </c>
      <c r="L82" s="141" t="s">
        <v>55</v>
      </c>
    </row>
    <row r="83" spans="1:12" ht="21" customHeight="1">
      <c r="A83" s="377"/>
      <c r="B83" s="372" t="s">
        <v>78</v>
      </c>
      <c r="C83" s="372"/>
      <c r="D83" s="372"/>
      <c r="E83" s="372"/>
      <c r="F83" s="145">
        <v>23</v>
      </c>
      <c r="G83" s="145">
        <v>11</v>
      </c>
      <c r="H83" s="145">
        <v>18</v>
      </c>
      <c r="I83" s="145">
        <v>21</v>
      </c>
      <c r="J83" s="145">
        <v>6</v>
      </c>
      <c r="K83" s="145">
        <v>15</v>
      </c>
      <c r="L83" s="146"/>
    </row>
    <row r="84" spans="1:12" ht="21" customHeight="1">
      <c r="A84" s="377">
        <v>2</v>
      </c>
      <c r="B84" s="364">
        <v>1</v>
      </c>
      <c r="C84" s="364" t="s">
        <v>145</v>
      </c>
      <c r="D84" s="364" t="s">
        <v>17</v>
      </c>
      <c r="E84" s="364"/>
      <c r="F84" s="364"/>
      <c r="G84" s="364"/>
      <c r="H84" s="364"/>
      <c r="I84" s="364"/>
      <c r="J84" s="364"/>
      <c r="K84" s="364"/>
      <c r="L84" s="365"/>
    </row>
    <row r="85" spans="1:12" ht="21" customHeight="1">
      <c r="A85" s="377"/>
      <c r="B85" s="364"/>
      <c r="C85" s="364"/>
      <c r="D85" s="364"/>
      <c r="E85" s="364"/>
      <c r="F85" s="139"/>
      <c r="G85" s="139"/>
      <c r="H85" s="139"/>
      <c r="I85" s="139"/>
      <c r="J85" s="139"/>
      <c r="K85" s="139"/>
      <c r="L85" s="365"/>
    </row>
    <row r="86" spans="1:12" ht="21" customHeight="1">
      <c r="A86" s="377"/>
      <c r="B86" s="364"/>
      <c r="C86" s="364"/>
      <c r="D86" s="364" t="s">
        <v>56</v>
      </c>
      <c r="E86" s="364"/>
      <c r="F86" s="364"/>
      <c r="G86" s="364"/>
      <c r="H86" s="364"/>
      <c r="I86" s="364"/>
      <c r="J86" s="364"/>
      <c r="K86" s="364"/>
      <c r="L86" s="365"/>
    </row>
    <row r="87" spans="1:12" ht="21" customHeight="1">
      <c r="A87" s="377"/>
      <c r="B87" s="364"/>
      <c r="C87" s="364"/>
      <c r="D87" s="364"/>
      <c r="E87" s="364"/>
      <c r="F87" s="364"/>
      <c r="G87" s="364"/>
      <c r="H87" s="364"/>
      <c r="I87" s="139"/>
      <c r="J87" s="139"/>
      <c r="K87" s="139"/>
      <c r="L87" s="365"/>
    </row>
    <row r="88" spans="1:12" ht="21" customHeight="1">
      <c r="A88" s="377"/>
      <c r="B88" s="364"/>
      <c r="C88" s="369" t="s">
        <v>144</v>
      </c>
      <c r="D88" s="369"/>
      <c r="E88" s="369"/>
      <c r="F88" s="140">
        <v>0</v>
      </c>
      <c r="G88" s="140">
        <v>0</v>
      </c>
      <c r="H88" s="140">
        <v>0</v>
      </c>
      <c r="I88" s="140">
        <v>0</v>
      </c>
      <c r="J88" s="140">
        <v>0</v>
      </c>
      <c r="K88" s="140">
        <v>0</v>
      </c>
      <c r="L88" s="141"/>
    </row>
    <row r="89" spans="1:12" ht="21" customHeight="1">
      <c r="A89" s="377"/>
      <c r="B89" s="364"/>
      <c r="C89" s="364" t="s">
        <v>147</v>
      </c>
      <c r="D89" s="364" t="s">
        <v>17</v>
      </c>
      <c r="E89" s="364"/>
      <c r="F89" s="364"/>
      <c r="G89" s="364"/>
      <c r="H89" s="364"/>
      <c r="I89" s="364"/>
      <c r="J89" s="364"/>
      <c r="K89" s="364"/>
      <c r="L89" s="365"/>
    </row>
    <row r="90" spans="1:12" ht="21" customHeight="1">
      <c r="A90" s="377"/>
      <c r="B90" s="364"/>
      <c r="C90" s="364"/>
      <c r="D90" s="364"/>
      <c r="E90" s="364"/>
      <c r="F90" s="139"/>
      <c r="G90" s="139"/>
      <c r="H90" s="139"/>
      <c r="I90" s="139"/>
      <c r="J90" s="139"/>
      <c r="K90" s="139"/>
      <c r="L90" s="365"/>
    </row>
    <row r="91" spans="1:12" ht="21" customHeight="1">
      <c r="A91" s="377"/>
      <c r="B91" s="364"/>
      <c r="C91" s="364"/>
      <c r="D91" s="364" t="s">
        <v>56</v>
      </c>
      <c r="E91" s="364"/>
      <c r="F91" s="364" t="s">
        <v>84</v>
      </c>
      <c r="G91" s="364"/>
      <c r="H91" s="364"/>
      <c r="I91" s="364" t="s">
        <v>55</v>
      </c>
      <c r="J91" s="364"/>
      <c r="K91" s="364"/>
      <c r="L91" s="365" t="s">
        <v>72</v>
      </c>
    </row>
    <row r="92" spans="1:12" ht="21" customHeight="1">
      <c r="A92" s="377"/>
      <c r="B92" s="364"/>
      <c r="C92" s="364"/>
      <c r="D92" s="364"/>
      <c r="E92" s="364"/>
      <c r="F92" s="139">
        <v>3</v>
      </c>
      <c r="G92" s="139">
        <v>1</v>
      </c>
      <c r="H92" s="139">
        <v>3</v>
      </c>
      <c r="I92" s="139" t="s">
        <v>55</v>
      </c>
      <c r="J92" s="139" t="s">
        <v>55</v>
      </c>
      <c r="K92" s="139" t="s">
        <v>55</v>
      </c>
      <c r="L92" s="365"/>
    </row>
    <row r="93" spans="1:12" ht="21" customHeight="1">
      <c r="A93" s="377"/>
      <c r="B93" s="364"/>
      <c r="C93" s="364"/>
      <c r="D93" s="364"/>
      <c r="E93" s="364"/>
      <c r="F93" s="364" t="s">
        <v>85</v>
      </c>
      <c r="G93" s="364"/>
      <c r="H93" s="364"/>
      <c r="I93" s="364" t="s">
        <v>55</v>
      </c>
      <c r="J93" s="364"/>
      <c r="K93" s="364"/>
      <c r="L93" s="365" t="s">
        <v>72</v>
      </c>
    </row>
    <row r="94" spans="1:12" ht="21" customHeight="1">
      <c r="A94" s="377"/>
      <c r="B94" s="364"/>
      <c r="C94" s="364"/>
      <c r="D94" s="364"/>
      <c r="E94" s="364"/>
      <c r="F94" s="139">
        <v>2</v>
      </c>
      <c r="G94" s="139">
        <v>1</v>
      </c>
      <c r="H94" s="139">
        <v>2</v>
      </c>
      <c r="I94" s="139" t="s">
        <v>55</v>
      </c>
      <c r="J94" s="139" t="s">
        <v>55</v>
      </c>
      <c r="K94" s="139" t="s">
        <v>55</v>
      </c>
      <c r="L94" s="365"/>
    </row>
    <row r="95" spans="1:12" ht="21" customHeight="1">
      <c r="A95" s="377"/>
      <c r="B95" s="364"/>
      <c r="C95" s="364"/>
      <c r="D95" s="364"/>
      <c r="E95" s="364"/>
      <c r="F95" s="364" t="s">
        <v>86</v>
      </c>
      <c r="G95" s="364"/>
      <c r="H95" s="364"/>
      <c r="I95" s="364" t="s">
        <v>55</v>
      </c>
      <c r="J95" s="364"/>
      <c r="K95" s="364"/>
      <c r="L95" s="365" t="s">
        <v>72</v>
      </c>
    </row>
    <row r="96" spans="1:12" ht="21" customHeight="1">
      <c r="A96" s="377"/>
      <c r="B96" s="364"/>
      <c r="C96" s="364"/>
      <c r="D96" s="364"/>
      <c r="E96" s="364"/>
      <c r="F96" s="139">
        <v>3</v>
      </c>
      <c r="G96" s="139">
        <v>1</v>
      </c>
      <c r="H96" s="139">
        <v>3</v>
      </c>
      <c r="I96" s="139" t="s">
        <v>55</v>
      </c>
      <c r="J96" s="139" t="s">
        <v>55</v>
      </c>
      <c r="K96" s="139" t="s">
        <v>55</v>
      </c>
      <c r="L96" s="365"/>
    </row>
    <row r="97" spans="1:12" ht="21" customHeight="1">
      <c r="A97" s="377"/>
      <c r="B97" s="364"/>
      <c r="C97" s="364"/>
      <c r="D97" s="364"/>
      <c r="E97" s="364"/>
      <c r="F97" s="364" t="s">
        <v>166</v>
      </c>
      <c r="G97" s="364"/>
      <c r="H97" s="364"/>
      <c r="I97" s="364" t="s">
        <v>152</v>
      </c>
      <c r="J97" s="364"/>
      <c r="K97" s="364"/>
      <c r="L97" s="365" t="s">
        <v>74</v>
      </c>
    </row>
    <row r="98" spans="1:12" ht="21" customHeight="1">
      <c r="A98" s="377"/>
      <c r="B98" s="364"/>
      <c r="C98" s="364"/>
      <c r="D98" s="364"/>
      <c r="E98" s="364"/>
      <c r="F98" s="139">
        <v>2</v>
      </c>
      <c r="G98" s="139">
        <v>1</v>
      </c>
      <c r="H98" s="139">
        <v>2</v>
      </c>
      <c r="I98" s="139">
        <v>2</v>
      </c>
      <c r="J98" s="139">
        <v>0</v>
      </c>
      <c r="K98" s="139">
        <v>2</v>
      </c>
      <c r="L98" s="365"/>
    </row>
    <row r="99" spans="1:12" ht="21" customHeight="1">
      <c r="A99" s="377"/>
      <c r="B99" s="364"/>
      <c r="C99" s="364"/>
      <c r="D99" s="364"/>
      <c r="E99" s="364"/>
      <c r="F99" s="364" t="s">
        <v>87</v>
      </c>
      <c r="G99" s="364"/>
      <c r="H99" s="364"/>
      <c r="I99" s="364" t="s">
        <v>55</v>
      </c>
      <c r="J99" s="364"/>
      <c r="K99" s="364"/>
      <c r="L99" s="365" t="s">
        <v>72</v>
      </c>
    </row>
    <row r="100" spans="1:12" ht="21" customHeight="1">
      <c r="A100" s="377"/>
      <c r="B100" s="364"/>
      <c r="C100" s="364"/>
      <c r="D100" s="364"/>
      <c r="E100" s="364"/>
      <c r="F100" s="139">
        <v>3</v>
      </c>
      <c r="G100" s="139">
        <v>0</v>
      </c>
      <c r="H100" s="139">
        <v>3</v>
      </c>
      <c r="I100" s="139" t="s">
        <v>55</v>
      </c>
      <c r="J100" s="139" t="s">
        <v>55</v>
      </c>
      <c r="K100" s="139" t="s">
        <v>55</v>
      </c>
      <c r="L100" s="365"/>
    </row>
    <row r="101" spans="1:12" ht="21" customHeight="1">
      <c r="A101" s="377"/>
      <c r="B101" s="364"/>
      <c r="C101" s="364"/>
      <c r="D101" s="364"/>
      <c r="E101" s="364" t="s">
        <v>55</v>
      </c>
      <c r="F101" s="364" t="s">
        <v>88</v>
      </c>
      <c r="G101" s="364"/>
      <c r="H101" s="364"/>
      <c r="I101" s="364" t="s">
        <v>55</v>
      </c>
      <c r="J101" s="364"/>
      <c r="K101" s="364"/>
      <c r="L101" s="365" t="s">
        <v>72</v>
      </c>
    </row>
    <row r="102" spans="1:12" ht="21" customHeight="1">
      <c r="A102" s="377"/>
      <c r="B102" s="364"/>
      <c r="C102" s="364"/>
      <c r="D102" s="364"/>
      <c r="E102" s="364"/>
      <c r="F102" s="139">
        <v>3</v>
      </c>
      <c r="G102" s="139">
        <v>0</v>
      </c>
      <c r="H102" s="139">
        <v>3</v>
      </c>
      <c r="I102" s="139" t="s">
        <v>55</v>
      </c>
      <c r="J102" s="139" t="s">
        <v>55</v>
      </c>
      <c r="K102" s="139" t="s">
        <v>55</v>
      </c>
      <c r="L102" s="365"/>
    </row>
    <row r="103" spans="1:12" ht="21" customHeight="1">
      <c r="A103" s="377"/>
      <c r="B103" s="364"/>
      <c r="C103" s="364"/>
      <c r="D103" s="364"/>
      <c r="E103" s="364" t="s">
        <v>55</v>
      </c>
      <c r="F103" s="364" t="s">
        <v>55</v>
      </c>
      <c r="G103" s="364"/>
      <c r="H103" s="364"/>
      <c r="I103" s="364" t="s">
        <v>212</v>
      </c>
      <c r="J103" s="364"/>
      <c r="K103" s="364"/>
      <c r="L103" s="365" t="s">
        <v>73</v>
      </c>
    </row>
    <row r="104" spans="1:12" ht="21" customHeight="1">
      <c r="A104" s="377"/>
      <c r="B104" s="364"/>
      <c r="C104" s="364"/>
      <c r="D104" s="364"/>
      <c r="E104" s="364"/>
      <c r="F104" s="201" t="s">
        <v>55</v>
      </c>
      <c r="G104" s="201" t="s">
        <v>55</v>
      </c>
      <c r="H104" s="201" t="s">
        <v>55</v>
      </c>
      <c r="I104" s="201">
        <v>2</v>
      </c>
      <c r="J104" s="201">
        <v>2</v>
      </c>
      <c r="K104" s="201">
        <v>0</v>
      </c>
      <c r="L104" s="365"/>
    </row>
    <row r="105" spans="1:12" ht="21" customHeight="1">
      <c r="A105" s="377"/>
      <c r="B105" s="364"/>
      <c r="C105" s="364"/>
      <c r="D105" s="364"/>
      <c r="E105" s="364" t="s">
        <v>55</v>
      </c>
      <c r="F105" s="364" t="s">
        <v>55</v>
      </c>
      <c r="G105" s="364"/>
      <c r="H105" s="364"/>
      <c r="I105" s="364" t="s">
        <v>151</v>
      </c>
      <c r="J105" s="364"/>
      <c r="K105" s="364"/>
      <c r="L105" s="365" t="s">
        <v>73</v>
      </c>
    </row>
    <row r="106" spans="1:12" ht="21" customHeight="1">
      <c r="A106" s="377"/>
      <c r="B106" s="364"/>
      <c r="C106" s="364"/>
      <c r="D106" s="364"/>
      <c r="E106" s="364"/>
      <c r="F106" s="139" t="s">
        <v>55</v>
      </c>
      <c r="G106" s="139" t="s">
        <v>55</v>
      </c>
      <c r="H106" s="139" t="s">
        <v>55</v>
      </c>
      <c r="I106" s="139">
        <v>3</v>
      </c>
      <c r="J106" s="139">
        <v>0</v>
      </c>
      <c r="K106" s="139">
        <v>3</v>
      </c>
      <c r="L106" s="365"/>
    </row>
    <row r="107" spans="1:12" ht="21" customHeight="1">
      <c r="A107" s="377"/>
      <c r="B107" s="364"/>
      <c r="C107" s="364"/>
      <c r="D107" s="364"/>
      <c r="E107" s="139" t="s">
        <v>55</v>
      </c>
      <c r="F107" s="364" t="s">
        <v>55</v>
      </c>
      <c r="G107" s="364"/>
      <c r="H107" s="364"/>
      <c r="I107" s="364" t="s">
        <v>150</v>
      </c>
      <c r="J107" s="364"/>
      <c r="K107" s="364"/>
      <c r="L107" s="365" t="s">
        <v>73</v>
      </c>
    </row>
    <row r="108" spans="1:12" ht="21" customHeight="1">
      <c r="A108" s="377"/>
      <c r="B108" s="364"/>
      <c r="C108" s="364"/>
      <c r="D108" s="364"/>
      <c r="E108" s="139" t="s">
        <v>55</v>
      </c>
      <c r="F108" s="139" t="s">
        <v>55</v>
      </c>
      <c r="G108" s="139" t="s">
        <v>55</v>
      </c>
      <c r="H108" s="139" t="s">
        <v>55</v>
      </c>
      <c r="I108" s="139">
        <v>3</v>
      </c>
      <c r="J108" s="139">
        <v>0</v>
      </c>
      <c r="K108" s="139">
        <v>3</v>
      </c>
      <c r="L108" s="365"/>
    </row>
    <row r="109" spans="1:12" ht="21" customHeight="1">
      <c r="A109" s="377"/>
      <c r="B109" s="364"/>
      <c r="C109" s="364"/>
      <c r="D109" s="364"/>
      <c r="E109" s="139" t="s">
        <v>55</v>
      </c>
      <c r="F109" s="364" t="s">
        <v>55</v>
      </c>
      <c r="G109" s="364"/>
      <c r="H109" s="364"/>
      <c r="I109" s="364" t="s">
        <v>148</v>
      </c>
      <c r="J109" s="364"/>
      <c r="K109" s="364"/>
      <c r="L109" s="365" t="s">
        <v>73</v>
      </c>
    </row>
    <row r="110" spans="1:12" ht="21" customHeight="1">
      <c r="A110" s="377"/>
      <c r="B110" s="364"/>
      <c r="C110" s="364"/>
      <c r="D110" s="364"/>
      <c r="E110" s="139" t="s">
        <v>55</v>
      </c>
      <c r="F110" s="139" t="s">
        <v>55</v>
      </c>
      <c r="G110" s="139" t="s">
        <v>55</v>
      </c>
      <c r="H110" s="139" t="s">
        <v>55</v>
      </c>
      <c r="I110" s="139">
        <v>3</v>
      </c>
      <c r="J110" s="139">
        <v>0</v>
      </c>
      <c r="K110" s="139">
        <v>3</v>
      </c>
      <c r="L110" s="365"/>
    </row>
    <row r="111" spans="1:12" ht="21" customHeight="1">
      <c r="A111" s="377"/>
      <c r="B111" s="364"/>
      <c r="C111" s="369" t="s">
        <v>140</v>
      </c>
      <c r="D111" s="369"/>
      <c r="E111" s="369"/>
      <c r="F111" s="140">
        <v>16</v>
      </c>
      <c r="G111" s="140">
        <v>4</v>
      </c>
      <c r="H111" s="140">
        <v>16</v>
      </c>
      <c r="I111" s="140">
        <v>13</v>
      </c>
      <c r="J111" s="140">
        <v>2</v>
      </c>
      <c r="K111" s="140">
        <v>11</v>
      </c>
      <c r="L111" s="141"/>
    </row>
    <row r="112" spans="1:12" ht="21" customHeight="1">
      <c r="A112" s="377"/>
      <c r="B112" s="364"/>
      <c r="C112" s="366" t="s">
        <v>146</v>
      </c>
      <c r="D112" s="364" t="s">
        <v>17</v>
      </c>
      <c r="E112" s="364"/>
      <c r="F112" s="139"/>
      <c r="G112" s="364" t="s">
        <v>55</v>
      </c>
      <c r="H112" s="364"/>
      <c r="I112" s="364"/>
      <c r="J112" s="364"/>
      <c r="K112" s="364"/>
      <c r="L112" s="365"/>
    </row>
    <row r="113" spans="1:12" ht="21" customHeight="1">
      <c r="A113" s="377"/>
      <c r="B113" s="364"/>
      <c r="C113" s="367"/>
      <c r="D113" s="364"/>
      <c r="E113" s="364"/>
      <c r="F113" s="139"/>
      <c r="G113" s="139"/>
      <c r="H113" s="139"/>
      <c r="I113" s="139"/>
      <c r="J113" s="139"/>
      <c r="K113" s="139"/>
      <c r="L113" s="365"/>
    </row>
    <row r="114" spans="1:12" ht="48.75" customHeight="1">
      <c r="A114" s="377"/>
      <c r="B114" s="364"/>
      <c r="C114" s="367"/>
      <c r="D114" s="366" t="s">
        <v>56</v>
      </c>
      <c r="E114" s="364"/>
      <c r="F114" s="364" t="s">
        <v>203</v>
      </c>
      <c r="G114" s="364"/>
      <c r="H114" s="364"/>
      <c r="I114" s="364"/>
      <c r="J114" s="364"/>
      <c r="K114" s="364"/>
      <c r="L114" s="365" t="s">
        <v>72</v>
      </c>
    </row>
    <row r="115" spans="1:12" ht="21" customHeight="1">
      <c r="A115" s="377"/>
      <c r="B115" s="364"/>
      <c r="C115" s="367"/>
      <c r="D115" s="367"/>
      <c r="E115" s="364"/>
      <c r="F115" s="139">
        <v>1</v>
      </c>
      <c r="G115" s="139">
        <v>1</v>
      </c>
      <c r="H115" s="139">
        <v>0</v>
      </c>
      <c r="I115" s="139"/>
      <c r="J115" s="139"/>
      <c r="K115" s="139"/>
      <c r="L115" s="365"/>
    </row>
    <row r="116" spans="1:12" ht="21" customHeight="1">
      <c r="A116" s="377"/>
      <c r="B116" s="364"/>
      <c r="C116" s="367"/>
      <c r="D116" s="367"/>
      <c r="E116" s="364"/>
      <c r="F116" s="364" t="s">
        <v>89</v>
      </c>
      <c r="G116" s="364"/>
      <c r="H116" s="364"/>
      <c r="I116" s="364"/>
      <c r="J116" s="364"/>
      <c r="K116" s="364"/>
      <c r="L116" s="365" t="s">
        <v>72</v>
      </c>
    </row>
    <row r="117" spans="1:12" ht="21" customHeight="1">
      <c r="A117" s="377"/>
      <c r="B117" s="364"/>
      <c r="C117" s="367"/>
      <c r="D117" s="367"/>
      <c r="E117" s="364"/>
      <c r="F117" s="139">
        <v>2</v>
      </c>
      <c r="G117" s="139">
        <v>2</v>
      </c>
      <c r="H117" s="139">
        <v>0</v>
      </c>
      <c r="I117" s="139"/>
      <c r="J117" s="139"/>
      <c r="K117" s="139"/>
      <c r="L117" s="365"/>
    </row>
    <row r="118" spans="1:12" ht="21" customHeight="1">
      <c r="A118" s="377"/>
      <c r="B118" s="364"/>
      <c r="C118" s="367"/>
      <c r="D118" s="367"/>
      <c r="E118" s="364"/>
      <c r="F118" s="364" t="s">
        <v>149</v>
      </c>
      <c r="G118" s="364"/>
      <c r="H118" s="364"/>
      <c r="I118" s="364"/>
      <c r="J118" s="364"/>
      <c r="K118" s="364"/>
      <c r="L118" s="365" t="s">
        <v>213</v>
      </c>
    </row>
    <row r="119" spans="1:12" ht="21" customHeight="1">
      <c r="A119" s="377"/>
      <c r="B119" s="364"/>
      <c r="C119" s="367"/>
      <c r="D119" s="367"/>
      <c r="E119" s="364"/>
      <c r="F119" s="139">
        <v>2</v>
      </c>
      <c r="G119" s="139">
        <v>2</v>
      </c>
      <c r="H119" s="139">
        <v>0</v>
      </c>
      <c r="I119" s="139"/>
      <c r="J119" s="139"/>
      <c r="K119" s="139"/>
      <c r="L119" s="365"/>
    </row>
    <row r="120" spans="1:12" ht="21" customHeight="1">
      <c r="A120" s="377"/>
      <c r="B120" s="364"/>
      <c r="C120" s="367"/>
      <c r="D120" s="367"/>
      <c r="E120" s="364"/>
      <c r="F120" s="364" t="s">
        <v>55</v>
      </c>
      <c r="G120" s="364"/>
      <c r="H120" s="364"/>
      <c r="I120" s="364" t="s">
        <v>215</v>
      </c>
      <c r="J120" s="364"/>
      <c r="K120" s="364"/>
      <c r="L120" s="365" t="s">
        <v>73</v>
      </c>
    </row>
    <row r="121" spans="1:12" ht="21" customHeight="1">
      <c r="A121" s="377"/>
      <c r="B121" s="364"/>
      <c r="C121" s="367"/>
      <c r="D121" s="367"/>
      <c r="E121" s="364"/>
      <c r="F121" s="207" t="s">
        <v>55</v>
      </c>
      <c r="G121" s="207" t="s">
        <v>55</v>
      </c>
      <c r="H121" s="207" t="s">
        <v>55</v>
      </c>
      <c r="I121" s="207">
        <v>2</v>
      </c>
      <c r="J121" s="207">
        <v>2</v>
      </c>
      <c r="K121" s="207">
        <v>0</v>
      </c>
      <c r="L121" s="365"/>
    </row>
    <row r="122" spans="1:12" ht="21" customHeight="1">
      <c r="A122" s="377"/>
      <c r="B122" s="364"/>
      <c r="C122" s="367"/>
      <c r="D122" s="367"/>
      <c r="E122" s="364"/>
      <c r="F122" s="364" t="s">
        <v>55</v>
      </c>
      <c r="G122" s="364"/>
      <c r="H122" s="364"/>
      <c r="I122" s="364" t="s">
        <v>214</v>
      </c>
      <c r="J122" s="364"/>
      <c r="K122" s="364"/>
      <c r="L122" s="365" t="s">
        <v>456</v>
      </c>
    </row>
    <row r="123" spans="1:12" ht="21" customHeight="1">
      <c r="A123" s="377"/>
      <c r="B123" s="364"/>
      <c r="C123" s="367"/>
      <c r="D123" s="367"/>
      <c r="E123" s="364"/>
      <c r="F123" s="139" t="s">
        <v>55</v>
      </c>
      <c r="G123" s="139" t="s">
        <v>55</v>
      </c>
      <c r="H123" s="139" t="s">
        <v>55</v>
      </c>
      <c r="I123" s="139">
        <v>2</v>
      </c>
      <c r="J123" s="139">
        <v>2</v>
      </c>
      <c r="K123" s="139">
        <v>0</v>
      </c>
      <c r="L123" s="365"/>
    </row>
    <row r="124" spans="1:12" ht="21" customHeight="1">
      <c r="A124" s="377"/>
      <c r="B124" s="364"/>
      <c r="C124" s="367"/>
      <c r="D124" s="367"/>
      <c r="E124" s="364"/>
      <c r="F124" s="364" t="s">
        <v>55</v>
      </c>
      <c r="G124" s="364"/>
      <c r="H124" s="364"/>
      <c r="I124" s="364" t="s">
        <v>200</v>
      </c>
      <c r="J124" s="364"/>
      <c r="K124" s="364"/>
      <c r="L124" s="365" t="s">
        <v>73</v>
      </c>
    </row>
    <row r="125" spans="1:12" ht="21" customHeight="1">
      <c r="A125" s="377"/>
      <c r="B125" s="364"/>
      <c r="C125" s="368"/>
      <c r="D125" s="368"/>
      <c r="E125" s="364"/>
      <c r="F125" s="207" t="s">
        <v>55</v>
      </c>
      <c r="G125" s="207" t="s">
        <v>55</v>
      </c>
      <c r="H125" s="207" t="s">
        <v>55</v>
      </c>
      <c r="I125" s="207">
        <v>2</v>
      </c>
      <c r="J125" s="207">
        <v>2</v>
      </c>
      <c r="K125" s="207">
        <v>0</v>
      </c>
      <c r="L125" s="365"/>
    </row>
    <row r="126" spans="1:12" ht="21" customHeight="1">
      <c r="A126" s="377"/>
      <c r="B126" s="364"/>
      <c r="C126" s="369" t="s">
        <v>142</v>
      </c>
      <c r="D126" s="369"/>
      <c r="E126" s="369"/>
      <c r="F126" s="140">
        <v>5</v>
      </c>
      <c r="G126" s="140">
        <v>5</v>
      </c>
      <c r="H126" s="140">
        <v>0</v>
      </c>
      <c r="I126" s="140">
        <v>6</v>
      </c>
      <c r="J126" s="140">
        <v>6</v>
      </c>
      <c r="K126" s="140">
        <v>0</v>
      </c>
      <c r="L126" s="141"/>
    </row>
    <row r="127" spans="1:12" ht="21" customHeight="1">
      <c r="A127" s="377"/>
      <c r="B127" s="372" t="s">
        <v>78</v>
      </c>
      <c r="C127" s="372"/>
      <c r="D127" s="372"/>
      <c r="E127" s="372"/>
      <c r="F127" s="145">
        <v>21</v>
      </c>
      <c r="G127" s="145">
        <v>9</v>
      </c>
      <c r="H127" s="145">
        <v>16</v>
      </c>
      <c r="I127" s="145">
        <v>19</v>
      </c>
      <c r="J127" s="145">
        <v>8</v>
      </c>
      <c r="K127" s="145">
        <v>11</v>
      </c>
      <c r="L127" s="146"/>
    </row>
    <row r="128" spans="1:12" ht="21" customHeight="1">
      <c r="A128" s="377"/>
      <c r="B128" s="364">
        <v>2</v>
      </c>
      <c r="C128" s="364" t="s">
        <v>153</v>
      </c>
      <c r="D128" s="364" t="s">
        <v>17</v>
      </c>
      <c r="E128" s="364"/>
      <c r="F128" s="364"/>
      <c r="G128" s="364"/>
      <c r="H128" s="364"/>
      <c r="I128" s="364"/>
      <c r="J128" s="364"/>
      <c r="K128" s="364"/>
      <c r="L128" s="365"/>
    </row>
    <row r="129" spans="1:12" ht="21" customHeight="1">
      <c r="A129" s="377"/>
      <c r="B129" s="364"/>
      <c r="C129" s="364"/>
      <c r="D129" s="364"/>
      <c r="E129" s="364"/>
      <c r="F129" s="139"/>
      <c r="G129" s="139"/>
      <c r="H129" s="139"/>
      <c r="I129" s="139"/>
      <c r="J129" s="139"/>
      <c r="K129" s="139"/>
      <c r="L129" s="365"/>
    </row>
    <row r="130" spans="1:12" ht="21" customHeight="1">
      <c r="A130" s="377"/>
      <c r="B130" s="364"/>
      <c r="C130" s="364"/>
      <c r="D130" s="364" t="s">
        <v>56</v>
      </c>
      <c r="E130" s="364"/>
      <c r="F130" s="364"/>
      <c r="G130" s="364"/>
      <c r="H130" s="364"/>
      <c r="I130" s="364"/>
      <c r="J130" s="364"/>
      <c r="K130" s="364"/>
      <c r="L130" s="365"/>
    </row>
    <row r="131" spans="1:12" ht="21" customHeight="1">
      <c r="A131" s="377"/>
      <c r="B131" s="364"/>
      <c r="C131" s="364"/>
      <c r="D131" s="364"/>
      <c r="E131" s="364"/>
      <c r="F131" s="139"/>
      <c r="G131" s="139"/>
      <c r="H131" s="139"/>
      <c r="I131" s="139"/>
      <c r="J131" s="139"/>
      <c r="K131" s="139"/>
      <c r="L131" s="365"/>
    </row>
    <row r="132" spans="1:12" ht="21" customHeight="1">
      <c r="A132" s="377"/>
      <c r="B132" s="364"/>
      <c r="C132" s="369" t="s">
        <v>144</v>
      </c>
      <c r="D132" s="369"/>
      <c r="E132" s="369"/>
      <c r="F132" s="140">
        <v>0</v>
      </c>
      <c r="G132" s="140">
        <v>0</v>
      </c>
      <c r="H132" s="140">
        <v>0</v>
      </c>
      <c r="I132" s="140">
        <v>0</v>
      </c>
      <c r="J132" s="140">
        <v>0</v>
      </c>
      <c r="K132" s="140">
        <v>0</v>
      </c>
      <c r="L132" s="141"/>
    </row>
    <row r="133" spans="1:12" ht="21" customHeight="1">
      <c r="A133" s="377"/>
      <c r="B133" s="364"/>
      <c r="C133" s="364" t="s">
        <v>162</v>
      </c>
      <c r="D133" s="364" t="s">
        <v>17</v>
      </c>
      <c r="E133" s="364"/>
      <c r="F133" s="364" t="s">
        <v>55</v>
      </c>
      <c r="G133" s="364"/>
      <c r="H133" s="364"/>
      <c r="I133" s="364" t="s">
        <v>55</v>
      </c>
      <c r="J133" s="364"/>
      <c r="K133" s="364"/>
      <c r="L133" s="365" t="s">
        <v>55</v>
      </c>
    </row>
    <row r="134" spans="1:12" ht="21" customHeight="1">
      <c r="A134" s="377"/>
      <c r="B134" s="364"/>
      <c r="C134" s="364"/>
      <c r="D134" s="364"/>
      <c r="E134" s="364"/>
      <c r="F134" s="139" t="s">
        <v>55</v>
      </c>
      <c r="G134" s="139" t="s">
        <v>55</v>
      </c>
      <c r="H134" s="139" t="s">
        <v>55</v>
      </c>
      <c r="I134" s="139" t="s">
        <v>55</v>
      </c>
      <c r="J134" s="139" t="s">
        <v>55</v>
      </c>
      <c r="K134" s="139" t="s">
        <v>55</v>
      </c>
      <c r="L134" s="365"/>
    </row>
    <row r="135" spans="1:12" ht="21" customHeight="1">
      <c r="A135" s="377"/>
      <c r="B135" s="364"/>
      <c r="C135" s="364"/>
      <c r="D135" s="364" t="s">
        <v>56</v>
      </c>
      <c r="E135" s="139" t="s">
        <v>55</v>
      </c>
      <c r="F135" s="364" t="s">
        <v>90</v>
      </c>
      <c r="G135" s="364"/>
      <c r="H135" s="364"/>
      <c r="I135" s="139" t="s">
        <v>55</v>
      </c>
      <c r="J135" s="139" t="s">
        <v>55</v>
      </c>
      <c r="K135" s="139" t="s">
        <v>55</v>
      </c>
      <c r="L135" s="142" t="s">
        <v>72</v>
      </c>
    </row>
    <row r="136" spans="1:12" ht="21" customHeight="1">
      <c r="A136" s="377"/>
      <c r="B136" s="364"/>
      <c r="C136" s="364"/>
      <c r="D136" s="364"/>
      <c r="E136" s="139" t="s">
        <v>55</v>
      </c>
      <c r="F136" s="139">
        <v>2</v>
      </c>
      <c r="G136" s="139">
        <v>2</v>
      </c>
      <c r="H136" s="139">
        <v>0</v>
      </c>
      <c r="I136" s="139" t="s">
        <v>55</v>
      </c>
      <c r="J136" s="139" t="s">
        <v>55</v>
      </c>
      <c r="K136" s="139" t="s">
        <v>55</v>
      </c>
      <c r="L136" s="142" t="s">
        <v>55</v>
      </c>
    </row>
    <row r="137" spans="1:12" ht="21" customHeight="1">
      <c r="A137" s="377"/>
      <c r="B137" s="364"/>
      <c r="C137" s="364"/>
      <c r="D137" s="364"/>
      <c r="E137" s="364"/>
      <c r="F137" s="364" t="s">
        <v>91</v>
      </c>
      <c r="G137" s="364"/>
      <c r="H137" s="364"/>
      <c r="I137" s="364" t="s">
        <v>55</v>
      </c>
      <c r="J137" s="364"/>
      <c r="K137" s="364"/>
      <c r="L137" s="365" t="s">
        <v>72</v>
      </c>
    </row>
    <row r="138" spans="1:12" ht="21" customHeight="1">
      <c r="A138" s="377"/>
      <c r="B138" s="364"/>
      <c r="C138" s="364"/>
      <c r="D138" s="364"/>
      <c r="E138" s="364"/>
      <c r="F138" s="139">
        <v>3</v>
      </c>
      <c r="G138" s="139">
        <v>0</v>
      </c>
      <c r="H138" s="139">
        <v>3</v>
      </c>
      <c r="I138" s="139" t="s">
        <v>55</v>
      </c>
      <c r="J138" s="139" t="s">
        <v>55</v>
      </c>
      <c r="K138" s="139" t="s">
        <v>55</v>
      </c>
      <c r="L138" s="365"/>
    </row>
    <row r="139" spans="1:12" ht="21" customHeight="1">
      <c r="A139" s="377"/>
      <c r="B139" s="364"/>
      <c r="C139" s="364"/>
      <c r="D139" s="364"/>
      <c r="E139" s="364"/>
      <c r="F139" s="364" t="s">
        <v>92</v>
      </c>
      <c r="G139" s="364"/>
      <c r="H139" s="364"/>
      <c r="I139" s="364" t="s">
        <v>55</v>
      </c>
      <c r="J139" s="364"/>
      <c r="K139" s="364"/>
      <c r="L139" s="365" t="s">
        <v>72</v>
      </c>
    </row>
    <row r="140" spans="1:12" ht="21" customHeight="1">
      <c r="A140" s="377"/>
      <c r="B140" s="364"/>
      <c r="C140" s="364"/>
      <c r="D140" s="364"/>
      <c r="E140" s="364"/>
      <c r="F140" s="139">
        <v>3</v>
      </c>
      <c r="G140" s="139">
        <v>0</v>
      </c>
      <c r="H140" s="139">
        <v>3</v>
      </c>
      <c r="I140" s="139"/>
      <c r="J140" s="139"/>
      <c r="K140" s="139"/>
      <c r="L140" s="365"/>
    </row>
    <row r="141" spans="1:12" ht="21" customHeight="1">
      <c r="A141" s="377"/>
      <c r="B141" s="364"/>
      <c r="C141" s="364"/>
      <c r="D141" s="364"/>
      <c r="E141" s="364"/>
      <c r="F141" s="364" t="s">
        <v>55</v>
      </c>
      <c r="G141" s="364"/>
      <c r="H141" s="364"/>
      <c r="I141" s="364" t="s">
        <v>154</v>
      </c>
      <c r="J141" s="364"/>
      <c r="K141" s="364"/>
      <c r="L141" s="380" t="s">
        <v>73</v>
      </c>
    </row>
    <row r="142" spans="1:12" ht="21" customHeight="1">
      <c r="A142" s="377"/>
      <c r="B142" s="364"/>
      <c r="C142" s="364"/>
      <c r="D142" s="364"/>
      <c r="E142" s="364"/>
      <c r="F142" s="139" t="s">
        <v>55</v>
      </c>
      <c r="G142" s="139" t="s">
        <v>55</v>
      </c>
      <c r="H142" s="139" t="s">
        <v>55</v>
      </c>
      <c r="I142" s="139">
        <v>3</v>
      </c>
      <c r="J142" s="139">
        <v>0</v>
      </c>
      <c r="K142" s="139">
        <v>3</v>
      </c>
      <c r="L142" s="380"/>
    </row>
    <row r="143" spans="1:12" ht="21" customHeight="1">
      <c r="A143" s="377"/>
      <c r="B143" s="364"/>
      <c r="C143" s="364"/>
      <c r="D143" s="364"/>
      <c r="E143" s="364"/>
      <c r="F143" s="364" t="s">
        <v>55</v>
      </c>
      <c r="G143" s="364"/>
      <c r="H143" s="364"/>
      <c r="I143" s="364" t="s">
        <v>155</v>
      </c>
      <c r="J143" s="364"/>
      <c r="K143" s="364"/>
      <c r="L143" s="380" t="s">
        <v>73</v>
      </c>
    </row>
    <row r="144" spans="1:12" ht="21" customHeight="1">
      <c r="A144" s="377"/>
      <c r="B144" s="364"/>
      <c r="C144" s="364"/>
      <c r="D144" s="364"/>
      <c r="E144" s="364"/>
      <c r="F144" s="139" t="s">
        <v>55</v>
      </c>
      <c r="G144" s="139" t="s">
        <v>55</v>
      </c>
      <c r="H144" s="139" t="s">
        <v>55</v>
      </c>
      <c r="I144" s="139">
        <v>3</v>
      </c>
      <c r="J144" s="139">
        <v>0</v>
      </c>
      <c r="K144" s="139">
        <v>3</v>
      </c>
      <c r="L144" s="380"/>
    </row>
    <row r="145" spans="1:12" ht="21" customHeight="1">
      <c r="A145" s="377"/>
      <c r="B145" s="364"/>
      <c r="C145" s="364"/>
      <c r="D145" s="364"/>
      <c r="E145" s="364"/>
      <c r="F145" s="364" t="s">
        <v>55</v>
      </c>
      <c r="G145" s="364"/>
      <c r="H145" s="364"/>
      <c r="I145" s="364" t="s">
        <v>156</v>
      </c>
      <c r="J145" s="364"/>
      <c r="K145" s="364"/>
      <c r="L145" s="380" t="s">
        <v>73</v>
      </c>
    </row>
    <row r="146" spans="1:12" ht="21" customHeight="1">
      <c r="A146" s="377"/>
      <c r="B146" s="364"/>
      <c r="C146" s="364"/>
      <c r="D146" s="364"/>
      <c r="E146" s="364"/>
      <c r="F146" s="139" t="s">
        <v>55</v>
      </c>
      <c r="G146" s="139" t="s">
        <v>55</v>
      </c>
      <c r="H146" s="139" t="s">
        <v>55</v>
      </c>
      <c r="I146" s="139">
        <v>2</v>
      </c>
      <c r="J146" s="139">
        <v>0</v>
      </c>
      <c r="K146" s="139">
        <v>2</v>
      </c>
      <c r="L146" s="380"/>
    </row>
    <row r="147" spans="1:12" ht="21" customHeight="1">
      <c r="A147" s="377"/>
      <c r="B147" s="364"/>
      <c r="C147" s="364"/>
      <c r="D147" s="364"/>
      <c r="E147" s="364"/>
      <c r="F147" s="364" t="s">
        <v>55</v>
      </c>
      <c r="G147" s="364"/>
      <c r="H147" s="364"/>
      <c r="I147" s="364" t="s">
        <v>157</v>
      </c>
      <c r="J147" s="364"/>
      <c r="K147" s="364"/>
      <c r="L147" s="380" t="s">
        <v>73</v>
      </c>
    </row>
    <row r="148" spans="1:12" ht="21" customHeight="1">
      <c r="A148" s="377"/>
      <c r="B148" s="364"/>
      <c r="C148" s="364"/>
      <c r="D148" s="364"/>
      <c r="E148" s="364"/>
      <c r="F148" s="139" t="s">
        <v>55</v>
      </c>
      <c r="G148" s="139" t="s">
        <v>55</v>
      </c>
      <c r="H148" s="139" t="s">
        <v>55</v>
      </c>
      <c r="I148" s="139">
        <v>2</v>
      </c>
      <c r="J148" s="139">
        <v>0</v>
      </c>
      <c r="K148" s="139">
        <v>2</v>
      </c>
      <c r="L148" s="380"/>
    </row>
    <row r="149" spans="1:12" ht="21" customHeight="1">
      <c r="A149" s="377"/>
      <c r="B149" s="364"/>
      <c r="C149" s="369" t="s">
        <v>140</v>
      </c>
      <c r="D149" s="369"/>
      <c r="E149" s="369"/>
      <c r="F149" s="140">
        <v>8</v>
      </c>
      <c r="G149" s="140">
        <v>2</v>
      </c>
      <c r="H149" s="140">
        <v>6</v>
      </c>
      <c r="I149" s="140">
        <v>10</v>
      </c>
      <c r="J149" s="140">
        <v>0</v>
      </c>
      <c r="K149" s="140">
        <v>10</v>
      </c>
      <c r="L149" s="144"/>
    </row>
    <row r="150" spans="1:12" ht="21" customHeight="1">
      <c r="A150" s="377"/>
      <c r="B150" s="364"/>
      <c r="C150" s="364" t="s">
        <v>164</v>
      </c>
      <c r="D150" s="364" t="s">
        <v>17</v>
      </c>
      <c r="E150" s="364" t="s">
        <v>55</v>
      </c>
      <c r="F150" s="364" t="s">
        <v>159</v>
      </c>
      <c r="G150" s="364"/>
      <c r="H150" s="364"/>
      <c r="I150" s="364" t="s">
        <v>160</v>
      </c>
      <c r="J150" s="364"/>
      <c r="K150" s="364"/>
      <c r="L150" s="365" t="s">
        <v>93</v>
      </c>
    </row>
    <row r="151" spans="1:12" ht="21" customHeight="1">
      <c r="A151" s="377"/>
      <c r="B151" s="364"/>
      <c r="C151" s="364"/>
      <c r="D151" s="364"/>
      <c r="E151" s="364"/>
      <c r="F151" s="139">
        <v>3</v>
      </c>
      <c r="G151" s="139">
        <v>0</v>
      </c>
      <c r="H151" s="139">
        <v>0</v>
      </c>
      <c r="I151" s="139">
        <v>3</v>
      </c>
      <c r="J151" s="139">
        <v>0</v>
      </c>
      <c r="K151" s="139">
        <v>0</v>
      </c>
      <c r="L151" s="365"/>
    </row>
    <row r="152" spans="1:12" ht="21" customHeight="1">
      <c r="A152" s="377"/>
      <c r="B152" s="364"/>
      <c r="C152" s="364"/>
      <c r="D152" s="364"/>
      <c r="E152" s="364"/>
      <c r="F152" s="364" t="s">
        <v>117</v>
      </c>
      <c r="G152" s="364"/>
      <c r="H152" s="364"/>
      <c r="I152" s="364"/>
      <c r="J152" s="364"/>
      <c r="K152" s="364"/>
      <c r="L152" s="365" t="s">
        <v>479</v>
      </c>
    </row>
    <row r="153" spans="1:12" ht="21" customHeight="1">
      <c r="A153" s="377"/>
      <c r="B153" s="364"/>
      <c r="C153" s="364"/>
      <c r="D153" s="364"/>
      <c r="E153" s="364"/>
      <c r="F153" s="139">
        <v>3</v>
      </c>
      <c r="G153" s="139">
        <v>0</v>
      </c>
      <c r="H153" s="139">
        <v>3</v>
      </c>
      <c r="I153" s="139"/>
      <c r="J153" s="139"/>
      <c r="K153" s="139"/>
      <c r="L153" s="365"/>
    </row>
    <row r="154" spans="1:12" ht="21" customHeight="1">
      <c r="A154" s="377"/>
      <c r="B154" s="364"/>
      <c r="C154" s="364"/>
      <c r="D154" s="364"/>
      <c r="E154" s="364"/>
      <c r="F154" s="364"/>
      <c r="G154" s="364"/>
      <c r="H154" s="364"/>
      <c r="I154" s="364" t="s">
        <v>480</v>
      </c>
      <c r="J154" s="364"/>
      <c r="K154" s="364"/>
      <c r="L154" s="365" t="s">
        <v>481</v>
      </c>
    </row>
    <row r="155" spans="1:12" ht="21" customHeight="1">
      <c r="A155" s="377"/>
      <c r="B155" s="364"/>
      <c r="C155" s="364"/>
      <c r="D155" s="364"/>
      <c r="E155" s="364"/>
      <c r="F155" s="234"/>
      <c r="G155" s="234"/>
      <c r="H155" s="234"/>
      <c r="I155" s="234">
        <v>3</v>
      </c>
      <c r="J155" s="234">
        <v>0</v>
      </c>
      <c r="K155" s="234">
        <v>3</v>
      </c>
      <c r="L155" s="365"/>
    </row>
    <row r="156" spans="1:12" ht="42.75" customHeight="1">
      <c r="A156" s="377"/>
      <c r="B156" s="364"/>
      <c r="C156" s="364"/>
      <c r="D156" s="364"/>
      <c r="E156" s="364"/>
      <c r="F156" s="364" t="s">
        <v>161</v>
      </c>
      <c r="G156" s="364"/>
      <c r="H156" s="364"/>
      <c r="I156" s="364" t="s">
        <v>55</v>
      </c>
      <c r="J156" s="364"/>
      <c r="K156" s="364"/>
      <c r="L156" s="381" t="s">
        <v>72</v>
      </c>
    </row>
    <row r="157" spans="1:12" ht="21" customHeight="1">
      <c r="A157" s="377"/>
      <c r="B157" s="364"/>
      <c r="C157" s="364"/>
      <c r="D157" s="364"/>
      <c r="E157" s="364"/>
      <c r="F157" s="139">
        <v>1</v>
      </c>
      <c r="G157" s="139">
        <v>1</v>
      </c>
      <c r="H157" s="139">
        <v>0</v>
      </c>
      <c r="I157" s="139" t="s">
        <v>55</v>
      </c>
      <c r="J157" s="139" t="s">
        <v>55</v>
      </c>
      <c r="K157" s="139" t="s">
        <v>55</v>
      </c>
      <c r="L157" s="382"/>
    </row>
    <row r="158" spans="1:12" ht="21" customHeight="1">
      <c r="A158" s="377"/>
      <c r="B158" s="364"/>
      <c r="C158" s="364"/>
      <c r="D158" s="364" t="s">
        <v>56</v>
      </c>
      <c r="E158" s="364"/>
      <c r="F158" s="364" t="s">
        <v>94</v>
      </c>
      <c r="G158" s="364"/>
      <c r="H158" s="364"/>
      <c r="I158" s="364" t="s">
        <v>55</v>
      </c>
      <c r="J158" s="364"/>
      <c r="K158" s="364"/>
      <c r="L158" s="365" t="s">
        <v>72</v>
      </c>
    </row>
    <row r="159" spans="1:12" ht="21" customHeight="1">
      <c r="A159" s="377"/>
      <c r="B159" s="364"/>
      <c r="C159" s="364"/>
      <c r="D159" s="364"/>
      <c r="E159" s="364"/>
      <c r="F159" s="139">
        <v>2</v>
      </c>
      <c r="G159" s="139">
        <v>2</v>
      </c>
      <c r="H159" s="139">
        <v>0</v>
      </c>
      <c r="I159" s="139"/>
      <c r="J159" s="139"/>
      <c r="K159" s="139"/>
      <c r="L159" s="365"/>
    </row>
    <row r="160" spans="1:12" ht="21" customHeight="1">
      <c r="A160" s="377"/>
      <c r="B160" s="364"/>
      <c r="C160" s="364"/>
      <c r="D160" s="364"/>
      <c r="E160" s="364"/>
      <c r="F160" s="364" t="s">
        <v>95</v>
      </c>
      <c r="G160" s="364"/>
      <c r="H160" s="364"/>
      <c r="I160" s="364" t="s">
        <v>55</v>
      </c>
      <c r="J160" s="364"/>
      <c r="K160" s="364"/>
      <c r="L160" s="365" t="s">
        <v>72</v>
      </c>
    </row>
    <row r="161" spans="1:12" ht="21" customHeight="1">
      <c r="A161" s="377"/>
      <c r="B161" s="364"/>
      <c r="C161" s="364"/>
      <c r="D161" s="364"/>
      <c r="E161" s="364"/>
      <c r="F161" s="139">
        <v>2</v>
      </c>
      <c r="G161" s="139">
        <v>1</v>
      </c>
      <c r="H161" s="139">
        <v>2</v>
      </c>
      <c r="I161" s="139" t="s">
        <v>55</v>
      </c>
      <c r="J161" s="139" t="s">
        <v>55</v>
      </c>
      <c r="K161" s="139" t="s">
        <v>55</v>
      </c>
      <c r="L161" s="365"/>
    </row>
    <row r="162" spans="1:12" ht="21" customHeight="1">
      <c r="A162" s="377"/>
      <c r="B162" s="364"/>
      <c r="C162" s="364"/>
      <c r="D162" s="364"/>
      <c r="E162" s="364"/>
      <c r="F162" s="364" t="s">
        <v>96</v>
      </c>
      <c r="G162" s="364"/>
      <c r="H162" s="364"/>
      <c r="I162" s="364" t="s">
        <v>55</v>
      </c>
      <c r="J162" s="364"/>
      <c r="K162" s="364"/>
      <c r="L162" s="365" t="s">
        <v>72</v>
      </c>
    </row>
    <row r="163" spans="1:12" ht="21" customHeight="1">
      <c r="A163" s="377"/>
      <c r="B163" s="364"/>
      <c r="C163" s="364"/>
      <c r="D163" s="364"/>
      <c r="E163" s="364"/>
      <c r="F163" s="139">
        <v>2</v>
      </c>
      <c r="G163" s="139">
        <v>1</v>
      </c>
      <c r="H163" s="139">
        <v>2</v>
      </c>
      <c r="I163" s="139" t="s">
        <v>55</v>
      </c>
      <c r="J163" s="139" t="s">
        <v>55</v>
      </c>
      <c r="K163" s="139"/>
      <c r="L163" s="365"/>
    </row>
    <row r="164" spans="1:12" ht="34.5" customHeight="1">
      <c r="A164" s="377"/>
      <c r="B164" s="364"/>
      <c r="C164" s="364"/>
      <c r="D164" s="364"/>
      <c r="E164" s="364"/>
      <c r="F164" s="364" t="s">
        <v>55</v>
      </c>
      <c r="G164" s="364"/>
      <c r="H164" s="364"/>
      <c r="I164" s="364" t="s">
        <v>201</v>
      </c>
      <c r="J164" s="364"/>
      <c r="K164" s="364"/>
      <c r="L164" s="365" t="s">
        <v>202</v>
      </c>
    </row>
    <row r="165" spans="1:12" ht="21" customHeight="1">
      <c r="A165" s="377"/>
      <c r="B165" s="364"/>
      <c r="C165" s="364"/>
      <c r="D165" s="364"/>
      <c r="E165" s="364"/>
      <c r="F165" s="139" t="s">
        <v>55</v>
      </c>
      <c r="G165" s="139" t="s">
        <v>55</v>
      </c>
      <c r="H165" s="139" t="s">
        <v>55</v>
      </c>
      <c r="I165" s="139">
        <v>1</v>
      </c>
      <c r="J165" s="139">
        <v>1</v>
      </c>
      <c r="K165" s="139">
        <v>0</v>
      </c>
      <c r="L165" s="365"/>
    </row>
    <row r="166" spans="1:12" ht="42" customHeight="1">
      <c r="A166" s="377"/>
      <c r="B166" s="364"/>
      <c r="C166" s="364"/>
      <c r="D166" s="364"/>
      <c r="E166" s="364"/>
      <c r="F166" s="364" t="s">
        <v>55</v>
      </c>
      <c r="G166" s="364"/>
      <c r="H166" s="364"/>
      <c r="I166" s="364" t="s">
        <v>158</v>
      </c>
      <c r="J166" s="364"/>
      <c r="K166" s="364"/>
      <c r="L166" s="365" t="s">
        <v>73</v>
      </c>
    </row>
    <row r="167" spans="1:12" ht="21" customHeight="1">
      <c r="A167" s="377"/>
      <c r="B167" s="364"/>
      <c r="C167" s="364"/>
      <c r="D167" s="364"/>
      <c r="E167" s="364"/>
      <c r="F167" s="139" t="s">
        <v>55</v>
      </c>
      <c r="G167" s="139" t="s">
        <v>55</v>
      </c>
      <c r="H167" s="139" t="s">
        <v>55</v>
      </c>
      <c r="I167" s="139">
        <v>2</v>
      </c>
      <c r="J167" s="139">
        <v>2</v>
      </c>
      <c r="K167" s="139">
        <v>0</v>
      </c>
      <c r="L167" s="365"/>
    </row>
    <row r="168" spans="1:12" ht="21" customHeight="1">
      <c r="A168" s="377"/>
      <c r="B168" s="364"/>
      <c r="C168" s="364"/>
      <c r="D168" s="364"/>
      <c r="E168" s="364"/>
      <c r="F168" s="364" t="s">
        <v>55</v>
      </c>
      <c r="G168" s="364"/>
      <c r="H168" s="364"/>
      <c r="I168" s="364" t="s">
        <v>55</v>
      </c>
      <c r="J168" s="364"/>
      <c r="K168" s="364"/>
      <c r="L168" s="365" t="s">
        <v>55</v>
      </c>
    </row>
    <row r="169" spans="1:12" ht="21" customHeight="1">
      <c r="A169" s="377"/>
      <c r="B169" s="364"/>
      <c r="C169" s="364"/>
      <c r="D169" s="364"/>
      <c r="E169" s="364"/>
      <c r="F169" s="139" t="s">
        <v>55</v>
      </c>
      <c r="G169" s="139" t="s">
        <v>55</v>
      </c>
      <c r="H169" s="139" t="s">
        <v>55</v>
      </c>
      <c r="I169" s="139" t="s">
        <v>55</v>
      </c>
      <c r="J169" s="139" t="s">
        <v>55</v>
      </c>
      <c r="K169" s="139"/>
      <c r="L169" s="365"/>
    </row>
    <row r="170" spans="1:12" ht="21" customHeight="1">
      <c r="A170" s="377"/>
      <c r="B170" s="364"/>
      <c r="C170" s="364"/>
      <c r="D170" s="364"/>
      <c r="E170" s="364"/>
      <c r="F170" s="364"/>
      <c r="G170" s="364"/>
      <c r="H170" s="364"/>
      <c r="I170" s="364" t="s">
        <v>55</v>
      </c>
      <c r="J170" s="364"/>
      <c r="K170" s="364"/>
      <c r="L170" s="365" t="s">
        <v>55</v>
      </c>
    </row>
    <row r="171" spans="1:12" ht="21" customHeight="1">
      <c r="A171" s="377"/>
      <c r="B171" s="364"/>
      <c r="C171" s="364"/>
      <c r="D171" s="364"/>
      <c r="E171" s="364"/>
      <c r="F171" s="139"/>
      <c r="G171" s="139"/>
      <c r="H171" s="139"/>
      <c r="I171" s="139" t="s">
        <v>55</v>
      </c>
      <c r="J171" s="139" t="s">
        <v>55</v>
      </c>
      <c r="K171" s="139" t="s">
        <v>55</v>
      </c>
      <c r="L171" s="365"/>
    </row>
    <row r="172" spans="1:12" ht="21" customHeight="1">
      <c r="A172" s="377"/>
      <c r="B172" s="364"/>
      <c r="C172" s="364"/>
      <c r="D172" s="364"/>
      <c r="E172" s="364"/>
      <c r="F172" s="364"/>
      <c r="G172" s="364"/>
      <c r="H172" s="364"/>
      <c r="I172" s="364" t="s">
        <v>55</v>
      </c>
      <c r="J172" s="364"/>
      <c r="K172" s="364"/>
      <c r="L172" s="365" t="s">
        <v>55</v>
      </c>
    </row>
    <row r="173" spans="1:12" ht="21" customHeight="1">
      <c r="A173" s="377"/>
      <c r="B173" s="364"/>
      <c r="C173" s="364"/>
      <c r="D173" s="364"/>
      <c r="E173" s="364"/>
      <c r="F173" s="139"/>
      <c r="G173" s="139"/>
      <c r="H173" s="139"/>
      <c r="I173" s="139" t="s">
        <v>55</v>
      </c>
      <c r="J173" s="139" t="s">
        <v>55</v>
      </c>
      <c r="K173" s="139" t="s">
        <v>55</v>
      </c>
      <c r="L173" s="365"/>
    </row>
    <row r="174" spans="1:12" ht="21" customHeight="1">
      <c r="A174" s="377"/>
      <c r="B174" s="364"/>
      <c r="C174" s="364"/>
      <c r="D174" s="364"/>
      <c r="E174" s="364"/>
      <c r="F174" s="364"/>
      <c r="G174" s="364"/>
      <c r="H174" s="364"/>
      <c r="I174" s="364" t="s">
        <v>55</v>
      </c>
      <c r="J174" s="364"/>
      <c r="K174" s="364"/>
      <c r="L174" s="365" t="s">
        <v>55</v>
      </c>
    </row>
    <row r="175" spans="1:12" ht="21" customHeight="1">
      <c r="A175" s="377"/>
      <c r="B175" s="364"/>
      <c r="C175" s="364"/>
      <c r="D175" s="364"/>
      <c r="E175" s="364"/>
      <c r="F175" s="139"/>
      <c r="G175" s="139"/>
      <c r="H175" s="139"/>
      <c r="I175" s="139" t="s">
        <v>55</v>
      </c>
      <c r="J175" s="139" t="s">
        <v>55</v>
      </c>
      <c r="K175" s="139" t="s">
        <v>55</v>
      </c>
      <c r="L175" s="365"/>
    </row>
    <row r="176" spans="1:12" ht="21" customHeight="1">
      <c r="A176" s="377"/>
      <c r="B176" s="364"/>
      <c r="C176" s="369" t="s">
        <v>163</v>
      </c>
      <c r="D176" s="369"/>
      <c r="E176" s="369"/>
      <c r="F176" s="140">
        <v>13</v>
      </c>
      <c r="G176" s="140">
        <v>5</v>
      </c>
      <c r="H176" s="140">
        <v>7</v>
      </c>
      <c r="I176" s="140">
        <v>9</v>
      </c>
      <c r="J176" s="140">
        <v>3</v>
      </c>
      <c r="K176" s="140">
        <v>3</v>
      </c>
      <c r="L176" s="141" t="s">
        <v>55</v>
      </c>
    </row>
    <row r="177" spans="1:12" ht="21" customHeight="1">
      <c r="A177" s="377"/>
      <c r="B177" s="372" t="s">
        <v>78</v>
      </c>
      <c r="C177" s="372"/>
      <c r="D177" s="372"/>
      <c r="E177" s="372"/>
      <c r="F177" s="145">
        <v>21</v>
      </c>
      <c r="G177" s="145">
        <v>7</v>
      </c>
      <c r="H177" s="145">
        <v>13</v>
      </c>
      <c r="I177" s="145">
        <v>19</v>
      </c>
      <c r="J177" s="145">
        <v>3</v>
      </c>
      <c r="K177" s="145">
        <v>13</v>
      </c>
      <c r="L177" s="143"/>
    </row>
    <row r="178" spans="1:12" ht="21" customHeight="1">
      <c r="A178" s="378" t="s">
        <v>20</v>
      </c>
      <c r="B178" s="379"/>
      <c r="C178" s="379"/>
      <c r="D178" s="379"/>
      <c r="E178" s="379"/>
      <c r="F178" s="145">
        <v>90</v>
      </c>
      <c r="G178" s="145">
        <v>42</v>
      </c>
      <c r="H178" s="145">
        <v>61</v>
      </c>
      <c r="I178" s="145">
        <v>80</v>
      </c>
      <c r="J178" s="145">
        <v>24</v>
      </c>
      <c r="K178" s="145">
        <v>53</v>
      </c>
      <c r="L178" s="146"/>
    </row>
    <row r="179" spans="1:12" ht="16.5" customHeight="1">
      <c r="A179" s="377" t="s">
        <v>97</v>
      </c>
      <c r="B179" s="364"/>
      <c r="C179" s="364"/>
      <c r="D179" s="364"/>
      <c r="E179" s="364"/>
      <c r="F179" s="364"/>
      <c r="G179" s="364"/>
      <c r="H179" s="364"/>
      <c r="I179" s="364"/>
      <c r="J179" s="364"/>
      <c r="K179" s="364"/>
      <c r="L179" s="380"/>
    </row>
    <row r="180" spans="1:12" ht="16.5" customHeight="1">
      <c r="A180" s="377" t="s">
        <v>21</v>
      </c>
      <c r="B180" s="364"/>
      <c r="C180" s="364" t="s">
        <v>98</v>
      </c>
      <c r="D180" s="364"/>
      <c r="E180" s="364"/>
      <c r="F180" s="364"/>
      <c r="G180" s="364"/>
      <c r="H180" s="364" t="s">
        <v>22</v>
      </c>
      <c r="I180" s="364"/>
      <c r="J180" s="364"/>
      <c r="K180" s="364"/>
      <c r="L180" s="142" t="s">
        <v>23</v>
      </c>
    </row>
    <row r="181" spans="1:12" ht="16.5" customHeight="1">
      <c r="A181" s="377"/>
      <c r="B181" s="364"/>
      <c r="C181" s="364">
        <v>6</v>
      </c>
      <c r="D181" s="364"/>
      <c r="E181" s="364"/>
      <c r="F181" s="364"/>
      <c r="G181" s="364"/>
      <c r="H181" s="364">
        <v>61</v>
      </c>
      <c r="I181" s="364"/>
      <c r="J181" s="364"/>
      <c r="K181" s="364"/>
      <c r="L181" s="142">
        <v>67</v>
      </c>
    </row>
    <row r="182" spans="1:12" ht="16.5" customHeight="1">
      <c r="A182" s="377" t="s">
        <v>99</v>
      </c>
      <c r="B182" s="364"/>
      <c r="C182" s="364" t="s">
        <v>101</v>
      </c>
      <c r="D182" s="364"/>
      <c r="E182" s="364"/>
      <c r="F182" s="364"/>
      <c r="G182" s="364"/>
      <c r="H182" s="364" t="s">
        <v>55</v>
      </c>
      <c r="I182" s="364"/>
      <c r="J182" s="364"/>
      <c r="K182" s="364"/>
      <c r="L182" s="142" t="s">
        <v>102</v>
      </c>
    </row>
    <row r="183" spans="1:12" ht="16.5" customHeight="1">
      <c r="A183" s="377" t="s">
        <v>100</v>
      </c>
      <c r="B183" s="364"/>
      <c r="C183" s="364">
        <v>13</v>
      </c>
      <c r="D183" s="364"/>
      <c r="E183" s="364"/>
      <c r="F183" s="364"/>
      <c r="G183" s="364"/>
      <c r="H183" s="364" t="s">
        <v>55</v>
      </c>
      <c r="I183" s="364"/>
      <c r="J183" s="364"/>
      <c r="K183" s="364"/>
      <c r="L183" s="142">
        <v>13</v>
      </c>
    </row>
    <row r="184" spans="1:12" ht="39.75" customHeight="1">
      <c r="A184" s="374" t="s">
        <v>165</v>
      </c>
      <c r="B184" s="372"/>
      <c r="C184" s="372" t="s">
        <v>103</v>
      </c>
      <c r="D184" s="372"/>
      <c r="E184" s="372"/>
      <c r="F184" s="372" t="s">
        <v>104</v>
      </c>
      <c r="G184" s="372"/>
      <c r="H184" s="372" t="s">
        <v>105</v>
      </c>
      <c r="I184" s="372"/>
      <c r="J184" s="372" t="s">
        <v>106</v>
      </c>
      <c r="K184" s="372"/>
      <c r="L184" s="146" t="s">
        <v>41</v>
      </c>
    </row>
    <row r="185" spans="1:12" ht="39.75" customHeight="1" thickBot="1">
      <c r="A185" s="375"/>
      <c r="B185" s="376"/>
      <c r="C185" s="373">
        <v>33</v>
      </c>
      <c r="D185" s="373"/>
      <c r="E185" s="373"/>
      <c r="F185" s="373">
        <v>7</v>
      </c>
      <c r="G185" s="373"/>
      <c r="H185" s="373">
        <v>18</v>
      </c>
      <c r="I185" s="373"/>
      <c r="J185" s="373">
        <v>8</v>
      </c>
      <c r="K185" s="373"/>
      <c r="L185" s="147">
        <v>80</v>
      </c>
    </row>
  </sheetData>
  <mergeCells count="397">
    <mergeCell ref="E124:E125"/>
    <mergeCell ref="F124:H124"/>
    <mergeCell ref="I124:K124"/>
    <mergeCell ref="L124:L125"/>
    <mergeCell ref="E120:E121"/>
    <mergeCell ref="F120:H120"/>
    <mergeCell ref="I120:K120"/>
    <mergeCell ref="L120:L121"/>
    <mergeCell ref="C112:C125"/>
    <mergeCell ref="D114:D125"/>
    <mergeCell ref="E114:E115"/>
    <mergeCell ref="I114:K114"/>
    <mergeCell ref="E122:E123"/>
    <mergeCell ref="F122:H122"/>
    <mergeCell ref="L122:L123"/>
    <mergeCell ref="L114:L115"/>
    <mergeCell ref="E116:E117"/>
    <mergeCell ref="F116:H116"/>
    <mergeCell ref="I116:K116"/>
    <mergeCell ref="L116:L117"/>
    <mergeCell ref="E118:E119"/>
    <mergeCell ref="F118:H118"/>
    <mergeCell ref="L118:L119"/>
    <mergeCell ref="L2:L5"/>
    <mergeCell ref="F3:H3"/>
    <mergeCell ref="I3:K3"/>
    <mergeCell ref="F4:F5"/>
    <mergeCell ref="G4:H4"/>
    <mergeCell ref="I4:I5"/>
    <mergeCell ref="J4:K4"/>
    <mergeCell ref="A1:G1"/>
    <mergeCell ref="H1:K1"/>
    <mergeCell ref="A2:A5"/>
    <mergeCell ref="B2:B5"/>
    <mergeCell ref="F2:H2"/>
    <mergeCell ref="I2:K2"/>
    <mergeCell ref="C2:C5"/>
    <mergeCell ref="D2:D5"/>
    <mergeCell ref="E2:E5"/>
    <mergeCell ref="L6:L7"/>
    <mergeCell ref="E8:E9"/>
    <mergeCell ref="I8:K8"/>
    <mergeCell ref="L8:L9"/>
    <mergeCell ref="E10:E11"/>
    <mergeCell ref="E6:E7"/>
    <mergeCell ref="F6:H6"/>
    <mergeCell ref="I6:K6"/>
    <mergeCell ref="F8:H8"/>
    <mergeCell ref="L14:L15"/>
    <mergeCell ref="E16:E17"/>
    <mergeCell ref="F16:H16"/>
    <mergeCell ref="L16:L17"/>
    <mergeCell ref="E14:E15"/>
    <mergeCell ref="F14:H14"/>
    <mergeCell ref="F10:H10"/>
    <mergeCell ref="F12:H12"/>
    <mergeCell ref="I14:K14"/>
    <mergeCell ref="I16:K16"/>
    <mergeCell ref="I10:K10"/>
    <mergeCell ref="L10:L11"/>
    <mergeCell ref="E12:E13"/>
    <mergeCell ref="I12:K12"/>
    <mergeCell ref="L12:L13"/>
    <mergeCell ref="F23:H23"/>
    <mergeCell ref="L23:L24"/>
    <mergeCell ref="E25:E26"/>
    <mergeCell ref="F25:H25"/>
    <mergeCell ref="I23:K23"/>
    <mergeCell ref="I25:K25"/>
    <mergeCell ref="I27:K27"/>
    <mergeCell ref="C20:E20"/>
    <mergeCell ref="D21:D22"/>
    <mergeCell ref="E21:E22"/>
    <mergeCell ref="F21:H21"/>
    <mergeCell ref="I21:K21"/>
    <mergeCell ref="L21:L22"/>
    <mergeCell ref="F32:H32"/>
    <mergeCell ref="I32:K32"/>
    <mergeCell ref="L32:L33"/>
    <mergeCell ref="E29:E30"/>
    <mergeCell ref="L29:L30"/>
    <mergeCell ref="F29:H29"/>
    <mergeCell ref="I29:K29"/>
    <mergeCell ref="L25:L26"/>
    <mergeCell ref="E27:E28"/>
    <mergeCell ref="F27:H27"/>
    <mergeCell ref="L27:L28"/>
    <mergeCell ref="I42:K42"/>
    <mergeCell ref="I46:K46"/>
    <mergeCell ref="F38:H38"/>
    <mergeCell ref="L38:L39"/>
    <mergeCell ref="C40:E40"/>
    <mergeCell ref="D34:D39"/>
    <mergeCell ref="E34:E35"/>
    <mergeCell ref="F34:H34"/>
    <mergeCell ref="L34:L35"/>
    <mergeCell ref="E36:E37"/>
    <mergeCell ref="F36:H36"/>
    <mergeCell ref="I36:K36"/>
    <mergeCell ref="L36:L37"/>
    <mergeCell ref="I34:K34"/>
    <mergeCell ref="I38:K38"/>
    <mergeCell ref="F55:H55"/>
    <mergeCell ref="I55:K55"/>
    <mergeCell ref="L55:L56"/>
    <mergeCell ref="E57:E58"/>
    <mergeCell ref="F57:H57"/>
    <mergeCell ref="I57:K57"/>
    <mergeCell ref="L57:L58"/>
    <mergeCell ref="E59:E60"/>
    <mergeCell ref="F59:H59"/>
    <mergeCell ref="E55:E56"/>
    <mergeCell ref="I59:K59"/>
    <mergeCell ref="L67:L68"/>
    <mergeCell ref="E63:E64"/>
    <mergeCell ref="F63:H63"/>
    <mergeCell ref="I63:K63"/>
    <mergeCell ref="E69:E70"/>
    <mergeCell ref="F69:H69"/>
    <mergeCell ref="I69:K69"/>
    <mergeCell ref="L59:L60"/>
    <mergeCell ref="E61:E62"/>
    <mergeCell ref="F61:H61"/>
    <mergeCell ref="I61:K61"/>
    <mergeCell ref="L61:L62"/>
    <mergeCell ref="L80:L81"/>
    <mergeCell ref="L78:L79"/>
    <mergeCell ref="E73:E74"/>
    <mergeCell ref="F73:H73"/>
    <mergeCell ref="L73:L74"/>
    <mergeCell ref="E75:E76"/>
    <mergeCell ref="F75:H75"/>
    <mergeCell ref="C77:E77"/>
    <mergeCell ref="D78:D79"/>
    <mergeCell ref="E78:E79"/>
    <mergeCell ref="F78:H78"/>
    <mergeCell ref="I78:K78"/>
    <mergeCell ref="D57:D76"/>
    <mergeCell ref="D80:D81"/>
    <mergeCell ref="L75:L76"/>
    <mergeCell ref="L69:L70"/>
    <mergeCell ref="E71:E72"/>
    <mergeCell ref="F71:H71"/>
    <mergeCell ref="L71:L72"/>
    <mergeCell ref="L63:L64"/>
    <mergeCell ref="E65:E66"/>
    <mergeCell ref="F65:H65"/>
    <mergeCell ref="L65:L66"/>
    <mergeCell ref="E67:E68"/>
    <mergeCell ref="A6:A83"/>
    <mergeCell ref="D6:D7"/>
    <mergeCell ref="D112:D113"/>
    <mergeCell ref="E112:E113"/>
    <mergeCell ref="C126:E126"/>
    <mergeCell ref="E139:E148"/>
    <mergeCell ref="D158:D175"/>
    <mergeCell ref="E158:E159"/>
    <mergeCell ref="E162:E163"/>
    <mergeCell ref="E166:E167"/>
    <mergeCell ref="C21:C30"/>
    <mergeCell ref="C32:C39"/>
    <mergeCell ref="E80:E81"/>
    <mergeCell ref="B41:E41"/>
    <mergeCell ref="B42:B82"/>
    <mergeCell ref="C54:E54"/>
    <mergeCell ref="D55:D56"/>
    <mergeCell ref="E38:E39"/>
    <mergeCell ref="C31:E31"/>
    <mergeCell ref="D32:D33"/>
    <mergeCell ref="E32:E33"/>
    <mergeCell ref="D23:D30"/>
    <mergeCell ref="E23:E24"/>
    <mergeCell ref="B127:E127"/>
    <mergeCell ref="L84:L85"/>
    <mergeCell ref="D86:D87"/>
    <mergeCell ref="E86:E87"/>
    <mergeCell ref="F86:H86"/>
    <mergeCell ref="L86:L87"/>
    <mergeCell ref="F87:H87"/>
    <mergeCell ref="C82:E82"/>
    <mergeCell ref="B83:E83"/>
    <mergeCell ref="D84:D85"/>
    <mergeCell ref="E84:E85"/>
    <mergeCell ref="L105:L106"/>
    <mergeCell ref="F107:H107"/>
    <mergeCell ref="L107:L108"/>
    <mergeCell ref="I107:K107"/>
    <mergeCell ref="I105:K105"/>
    <mergeCell ref="L112:L113"/>
    <mergeCell ref="D91:D110"/>
    <mergeCell ref="E91:E92"/>
    <mergeCell ref="E95:E96"/>
    <mergeCell ref="E99:E100"/>
    <mergeCell ref="F99:H99"/>
    <mergeCell ref="I99:K99"/>
    <mergeCell ref="L99:L100"/>
    <mergeCell ref="E101:E102"/>
    <mergeCell ref="F101:H101"/>
    <mergeCell ref="L109:L110"/>
    <mergeCell ref="E103:E104"/>
    <mergeCell ref="F103:H103"/>
    <mergeCell ref="I103:K103"/>
    <mergeCell ref="L103:L104"/>
    <mergeCell ref="L128:L129"/>
    <mergeCell ref="D130:D131"/>
    <mergeCell ref="E130:E131"/>
    <mergeCell ref="F130:H130"/>
    <mergeCell ref="I130:K130"/>
    <mergeCell ref="L130:L131"/>
    <mergeCell ref="L133:L134"/>
    <mergeCell ref="L137:L138"/>
    <mergeCell ref="B128:B176"/>
    <mergeCell ref="D128:D129"/>
    <mergeCell ref="E128:E129"/>
    <mergeCell ref="F128:H128"/>
    <mergeCell ref="I128:K128"/>
    <mergeCell ref="C132:E132"/>
    <mergeCell ref="D133:D134"/>
    <mergeCell ref="E133:E134"/>
    <mergeCell ref="F133:H133"/>
    <mergeCell ref="I133:K133"/>
    <mergeCell ref="D135:D148"/>
    <mergeCell ref="F135:H135"/>
    <mergeCell ref="E137:E138"/>
    <mergeCell ref="F137:H137"/>
    <mergeCell ref="I137:K137"/>
    <mergeCell ref="L150:L151"/>
    <mergeCell ref="L152:L153"/>
    <mergeCell ref="I160:K160"/>
    <mergeCell ref="L160:L161"/>
    <mergeCell ref="F147:H147"/>
    <mergeCell ref="L147:L148"/>
    <mergeCell ref="C149:E149"/>
    <mergeCell ref="D150:D157"/>
    <mergeCell ref="E150:E157"/>
    <mergeCell ref="I150:K150"/>
    <mergeCell ref="C133:C148"/>
    <mergeCell ref="C150:C175"/>
    <mergeCell ref="F139:H139"/>
    <mergeCell ref="F143:H143"/>
    <mergeCell ref="L143:L144"/>
    <mergeCell ref="F145:H145"/>
    <mergeCell ref="L145:L146"/>
    <mergeCell ref="I139:K139"/>
    <mergeCell ref="L139:L140"/>
    <mergeCell ref="F141:H141"/>
    <mergeCell ref="L141:L142"/>
    <mergeCell ref="L162:L163"/>
    <mergeCell ref="I156:K156"/>
    <mergeCell ref="L164:L165"/>
    <mergeCell ref="F158:H158"/>
    <mergeCell ref="I158:K158"/>
    <mergeCell ref="L158:L159"/>
    <mergeCell ref="E160:E161"/>
    <mergeCell ref="F160:H160"/>
    <mergeCell ref="F156:H156"/>
    <mergeCell ref="F162:H162"/>
    <mergeCell ref="I162:K162"/>
    <mergeCell ref="L156:L157"/>
    <mergeCell ref="L166:L167"/>
    <mergeCell ref="E172:E173"/>
    <mergeCell ref="F172:H172"/>
    <mergeCell ref="I172:K172"/>
    <mergeCell ref="L172:L173"/>
    <mergeCell ref="E174:E175"/>
    <mergeCell ref="F174:H174"/>
    <mergeCell ref="I174:K174"/>
    <mergeCell ref="L174:L175"/>
    <mergeCell ref="E168:E169"/>
    <mergeCell ref="F168:H168"/>
    <mergeCell ref="I168:K168"/>
    <mergeCell ref="L168:L169"/>
    <mergeCell ref="E170:E171"/>
    <mergeCell ref="F170:H170"/>
    <mergeCell ref="I170:K170"/>
    <mergeCell ref="L170:L171"/>
    <mergeCell ref="F166:H166"/>
    <mergeCell ref="A184:B185"/>
    <mergeCell ref="A182:B182"/>
    <mergeCell ref="A183:B183"/>
    <mergeCell ref="C182:G182"/>
    <mergeCell ref="H182:K182"/>
    <mergeCell ref="C183:G183"/>
    <mergeCell ref="H183:K183"/>
    <mergeCell ref="C176:E176"/>
    <mergeCell ref="B177:E177"/>
    <mergeCell ref="A178:E178"/>
    <mergeCell ref="A179:L179"/>
    <mergeCell ref="A180:B181"/>
    <mergeCell ref="C180:G180"/>
    <mergeCell ref="H180:K180"/>
    <mergeCell ref="C181:G181"/>
    <mergeCell ref="H181:K181"/>
    <mergeCell ref="A84:A177"/>
    <mergeCell ref="C128:C131"/>
    <mergeCell ref="I141:K141"/>
    <mergeCell ref="I143:K143"/>
    <mergeCell ref="I145:K145"/>
    <mergeCell ref="I147:K147"/>
    <mergeCell ref="I164:K164"/>
    <mergeCell ref="I166:K166"/>
    <mergeCell ref="I95:K95"/>
    <mergeCell ref="E97:E98"/>
    <mergeCell ref="E18:E19"/>
    <mergeCell ref="J184:K184"/>
    <mergeCell ref="C185:E185"/>
    <mergeCell ref="F185:G185"/>
    <mergeCell ref="H185:I185"/>
    <mergeCell ref="J185:K185"/>
    <mergeCell ref="C184:E184"/>
    <mergeCell ref="F184:G184"/>
    <mergeCell ref="H184:I184"/>
    <mergeCell ref="F150:H150"/>
    <mergeCell ref="E164:E165"/>
    <mergeCell ref="F164:H164"/>
    <mergeCell ref="F152:H152"/>
    <mergeCell ref="I152:K152"/>
    <mergeCell ref="C111:E111"/>
    <mergeCell ref="E105:E106"/>
    <mergeCell ref="F105:H105"/>
    <mergeCell ref="F84:H84"/>
    <mergeCell ref="I84:K84"/>
    <mergeCell ref="F80:H80"/>
    <mergeCell ref="I80:K80"/>
    <mergeCell ref="F67:H67"/>
    <mergeCell ref="D42:D43"/>
    <mergeCell ref="E42:E43"/>
    <mergeCell ref="F42:H42"/>
    <mergeCell ref="B6:B40"/>
    <mergeCell ref="B84:B126"/>
    <mergeCell ref="I65:K65"/>
    <mergeCell ref="I67:K67"/>
    <mergeCell ref="I71:K71"/>
    <mergeCell ref="I73:K73"/>
    <mergeCell ref="I75:K75"/>
    <mergeCell ref="C55:C76"/>
    <mergeCell ref="C78:C81"/>
    <mergeCell ref="C84:C87"/>
    <mergeCell ref="I86:K86"/>
    <mergeCell ref="C89:C110"/>
    <mergeCell ref="I109:K109"/>
    <mergeCell ref="F114:H114"/>
    <mergeCell ref="I118:K118"/>
    <mergeCell ref="I122:K122"/>
    <mergeCell ref="G112:H112"/>
    <mergeCell ref="I112:K112"/>
    <mergeCell ref="F109:H109"/>
    <mergeCell ref="I101:K101"/>
    <mergeCell ref="F95:H95"/>
    <mergeCell ref="F89:H89"/>
    <mergeCell ref="I89:K89"/>
    <mergeCell ref="L89:L90"/>
    <mergeCell ref="F18:H18"/>
    <mergeCell ref="I18:K18"/>
    <mergeCell ref="L18:L19"/>
    <mergeCell ref="C6:C19"/>
    <mergeCell ref="D8:D19"/>
    <mergeCell ref="E50:E51"/>
    <mergeCell ref="F50:H50"/>
    <mergeCell ref="I50:K50"/>
    <mergeCell ref="L50:L51"/>
    <mergeCell ref="F44:H44"/>
    <mergeCell ref="F46:H46"/>
    <mergeCell ref="I48:K48"/>
    <mergeCell ref="L46:L47"/>
    <mergeCell ref="E48:E49"/>
    <mergeCell ref="F48:H48"/>
    <mergeCell ref="L48:L49"/>
    <mergeCell ref="L42:L43"/>
    <mergeCell ref="E44:E45"/>
    <mergeCell ref="I44:K44"/>
    <mergeCell ref="L44:L45"/>
    <mergeCell ref="E46:E47"/>
    <mergeCell ref="F154:H154"/>
    <mergeCell ref="I154:K154"/>
    <mergeCell ref="L154:L155"/>
    <mergeCell ref="E52:E53"/>
    <mergeCell ref="F52:H52"/>
    <mergeCell ref="I52:K52"/>
    <mergeCell ref="L52:L53"/>
    <mergeCell ref="C42:C53"/>
    <mergeCell ref="D44:D53"/>
    <mergeCell ref="L101:L102"/>
    <mergeCell ref="L95:L96"/>
    <mergeCell ref="F97:H97"/>
    <mergeCell ref="L97:L98"/>
    <mergeCell ref="I97:K97"/>
    <mergeCell ref="F91:H91"/>
    <mergeCell ref="I91:K91"/>
    <mergeCell ref="L91:L92"/>
    <mergeCell ref="E93:E94"/>
    <mergeCell ref="F93:H93"/>
    <mergeCell ref="I93:K93"/>
    <mergeCell ref="L93:L94"/>
    <mergeCell ref="C88:E88"/>
    <mergeCell ref="D89:D90"/>
    <mergeCell ref="E89:E90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3</vt:i4>
      </vt:variant>
    </vt:vector>
  </HeadingPairs>
  <TitlesOfParts>
    <vt:vector size="9" baseType="lpstr">
      <vt:lpstr> 2년제 과정 구성표(자동차정비)</vt:lpstr>
      <vt:lpstr> 2년제 과정 구성표(수입차)</vt:lpstr>
      <vt:lpstr>2년제 과정 구성표(기계)</vt:lpstr>
      <vt:lpstr>2년제 과정 대비표(정비)</vt:lpstr>
      <vt:lpstr>2년제 과정 대비표(수입차)</vt:lpstr>
      <vt:lpstr>2년제 과정 대비표(기계)</vt:lpstr>
      <vt:lpstr>' 2년제 과정 구성표(수입차)'!Print_Area</vt:lpstr>
      <vt:lpstr>' 2년제 과정 구성표(자동차정비)'!Print_Area</vt:lpstr>
      <vt:lpstr>'2년제 과정 대비표(수입차)'!Print_Area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Windows 사용자</cp:lastModifiedBy>
  <cp:lastPrinted>2019-04-03T02:03:14Z</cp:lastPrinted>
  <dcterms:created xsi:type="dcterms:W3CDTF">2015-01-27T09:59:54Z</dcterms:created>
  <dcterms:modified xsi:type="dcterms:W3CDTF">2019-04-03T02:03:18Z</dcterms:modified>
</cp:coreProperties>
</file>