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2020-21학년도 교육과정\"/>
    </mc:Choice>
  </mc:AlternateContent>
  <bookViews>
    <workbookView xWindow="0" yWindow="0" windowWidth="14190" windowHeight="10995" tabRatio="721"/>
  </bookViews>
  <sheets>
    <sheet name="교육과정구성표(공사)" sheetId="1" r:id="rId1"/>
    <sheet name="교육과정대비표(공사)" sheetId="2" r:id="rId2"/>
    <sheet name="교육과정구성표(설계)" sheetId="3" r:id="rId3"/>
    <sheet name="교육과정대비표(설계)" sheetId="4" r:id="rId4"/>
  </sheets>
  <definedNames>
    <definedName name="_xlnm.Print_Area" localSheetId="0">'교육과정구성표(공사)'!$A$1:$V$38</definedName>
    <definedName name="_xlnm.Print_Area" localSheetId="2">'교육과정구성표(설계)'!$A$1:$V$38</definedName>
    <definedName name="_xlnm.Print_Area" localSheetId="1">'교육과정대비표(공사)'!$A$1:$L$96</definedName>
    <definedName name="_xlnm.Print_Area">#REF!</definedName>
  </definedNames>
  <calcPr calcId="162913"/>
</workbook>
</file>

<file path=xl/calcChain.xml><?xml version="1.0" encoding="utf-8"?>
<calcChain xmlns="http://schemas.openxmlformats.org/spreadsheetml/2006/main">
  <c r="C93" i="4" l="1"/>
  <c r="C96" i="2"/>
  <c r="L96" i="2"/>
  <c r="L93" i="4"/>
  <c r="T11" i="1" l="1"/>
  <c r="I86" i="4"/>
  <c r="I85" i="4"/>
  <c r="I67" i="4"/>
  <c r="I66" i="4"/>
  <c r="I63" i="4"/>
  <c r="I50" i="4"/>
  <c r="L91" i="4" s="1"/>
  <c r="I26" i="4"/>
  <c r="C91" i="4"/>
  <c r="L89" i="4"/>
  <c r="H89" i="4"/>
  <c r="C89" i="4"/>
  <c r="I14" i="2"/>
  <c r="C92" i="2"/>
  <c r="L92" i="2"/>
  <c r="H92" i="2"/>
  <c r="I88" i="2"/>
  <c r="K89" i="2"/>
  <c r="J89" i="2"/>
  <c r="I89" i="2"/>
  <c r="H89" i="2"/>
  <c r="G89" i="2"/>
  <c r="F89" i="2"/>
  <c r="F26" i="4"/>
  <c r="G26" i="4"/>
  <c r="H26" i="4"/>
  <c r="K25" i="4"/>
  <c r="J25" i="4"/>
  <c r="I25" i="4"/>
  <c r="H25" i="4"/>
  <c r="G25" i="4"/>
  <c r="F25" i="4"/>
  <c r="I47" i="4"/>
  <c r="H47" i="4"/>
  <c r="G47" i="4"/>
  <c r="F47" i="4"/>
  <c r="K46" i="4"/>
  <c r="J46" i="4"/>
  <c r="I46" i="4"/>
  <c r="H46" i="4"/>
  <c r="G46" i="4"/>
  <c r="F46" i="4"/>
  <c r="K63" i="4"/>
  <c r="J63" i="4"/>
  <c r="H63" i="4"/>
  <c r="G63" i="4"/>
  <c r="F63" i="4"/>
  <c r="K50" i="4"/>
  <c r="J50" i="4"/>
  <c r="H50" i="4"/>
  <c r="G50" i="4"/>
  <c r="F50" i="4"/>
  <c r="I76" i="4"/>
  <c r="H76" i="4"/>
  <c r="G76" i="4"/>
  <c r="F76" i="4"/>
  <c r="K76" i="4"/>
  <c r="J76" i="4"/>
  <c r="K85" i="4"/>
  <c r="J85" i="4"/>
  <c r="H85" i="4"/>
  <c r="G85" i="4"/>
  <c r="K66" i="4"/>
  <c r="J66" i="4"/>
  <c r="H66" i="4"/>
  <c r="G66" i="4"/>
  <c r="F66" i="4"/>
  <c r="K69" i="2"/>
  <c r="J69" i="2"/>
  <c r="I69" i="2"/>
  <c r="H69" i="2"/>
  <c r="G69" i="2"/>
  <c r="F69" i="2"/>
  <c r="G66" i="2"/>
  <c r="F66" i="2"/>
  <c r="J66" i="2"/>
  <c r="I66" i="2"/>
  <c r="K53" i="2"/>
  <c r="J53" i="2"/>
  <c r="I53" i="2"/>
  <c r="H53" i="2"/>
  <c r="G53" i="2"/>
  <c r="F53" i="2"/>
  <c r="F49" i="2"/>
  <c r="K49" i="2"/>
  <c r="J49" i="2"/>
  <c r="I49" i="2"/>
  <c r="H46" i="2"/>
  <c r="G46" i="2"/>
  <c r="F46" i="2"/>
  <c r="K46" i="2"/>
  <c r="J46" i="2"/>
  <c r="I46" i="2"/>
  <c r="H49" i="2"/>
  <c r="G49" i="2"/>
  <c r="K25" i="2"/>
  <c r="J25" i="2"/>
  <c r="I25" i="2"/>
  <c r="H25" i="2"/>
  <c r="G25" i="2"/>
  <c r="F25" i="2"/>
  <c r="S38" i="1"/>
  <c r="T38" i="1"/>
  <c r="U38" i="1"/>
  <c r="V38" i="1"/>
  <c r="V37" i="1"/>
  <c r="U37" i="1"/>
  <c r="T37" i="1"/>
  <c r="V32" i="1"/>
  <c r="U32" i="1"/>
  <c r="T32" i="1"/>
  <c r="V11" i="1"/>
  <c r="U11" i="1"/>
  <c r="S11" i="1"/>
  <c r="R11" i="1"/>
  <c r="Q11" i="1"/>
  <c r="P11" i="1"/>
  <c r="O11" i="1"/>
  <c r="N11" i="1"/>
  <c r="M11" i="1"/>
  <c r="L11" i="1"/>
  <c r="K11" i="1"/>
  <c r="J11" i="1"/>
  <c r="I11" i="1"/>
  <c r="H11" i="1"/>
  <c r="U11" i="3"/>
  <c r="T11" i="3"/>
  <c r="J11" i="3"/>
  <c r="I11" i="3"/>
  <c r="H11" i="3"/>
  <c r="S11" i="3"/>
  <c r="Q11" i="3"/>
  <c r="R11" i="3"/>
  <c r="P11" i="3"/>
  <c r="O11" i="3"/>
  <c r="N11" i="3"/>
  <c r="M11" i="3"/>
  <c r="L11" i="3"/>
  <c r="K11" i="3"/>
  <c r="F85" i="4"/>
  <c r="V28" i="3"/>
  <c r="U28" i="3"/>
  <c r="T28" i="3"/>
  <c r="V5" i="3"/>
  <c r="V11" i="3" s="1"/>
  <c r="U5" i="3"/>
  <c r="T5" i="3"/>
  <c r="T6" i="3"/>
  <c r="U6" i="3"/>
  <c r="V6" i="3"/>
  <c r="F67" i="4" l="1"/>
  <c r="K86" i="4"/>
  <c r="J86" i="4"/>
  <c r="F86" i="4"/>
  <c r="G86" i="4"/>
  <c r="H86" i="4"/>
  <c r="V34" i="1"/>
  <c r="U34" i="1"/>
  <c r="T34" i="1"/>
  <c r="T12" i="1"/>
  <c r="O37" i="1"/>
  <c r="V7" i="1"/>
  <c r="U7" i="1"/>
  <c r="T7" i="1"/>
  <c r="T6" i="1"/>
  <c r="P37" i="1"/>
  <c r="N37" i="1"/>
  <c r="V28" i="1"/>
  <c r="U28" i="1"/>
  <c r="T28" i="1"/>
  <c r="T22" i="1"/>
  <c r="U22" i="1"/>
  <c r="V22" i="1"/>
  <c r="K35" i="4"/>
  <c r="K47" i="4" s="1"/>
  <c r="J35" i="4"/>
  <c r="J47" i="4" s="1"/>
  <c r="I35" i="4"/>
  <c r="H35" i="4"/>
  <c r="G35" i="4"/>
  <c r="F35" i="4"/>
  <c r="G14" i="4"/>
  <c r="K14" i="4"/>
  <c r="K26" i="4" s="1"/>
  <c r="J14" i="4"/>
  <c r="J26" i="4" s="1"/>
  <c r="I14" i="4"/>
  <c r="H14" i="4"/>
  <c r="F14" i="4"/>
  <c r="S37" i="3"/>
  <c r="R37" i="3"/>
  <c r="Q37" i="3"/>
  <c r="P37" i="3"/>
  <c r="O37" i="3"/>
  <c r="N37" i="3"/>
  <c r="M37" i="3"/>
  <c r="L37" i="3"/>
  <c r="K37" i="3"/>
  <c r="J37" i="3"/>
  <c r="I37" i="3"/>
  <c r="H37" i="3"/>
  <c r="V36" i="3"/>
  <c r="U36" i="3"/>
  <c r="T36" i="3"/>
  <c r="V33" i="3"/>
  <c r="U33" i="3"/>
  <c r="T33" i="3"/>
  <c r="S32" i="3"/>
  <c r="R32" i="3"/>
  <c r="Q32" i="3"/>
  <c r="P32" i="3"/>
  <c r="O32" i="3"/>
  <c r="N32" i="3"/>
  <c r="M32" i="3"/>
  <c r="L32" i="3"/>
  <c r="K32" i="3"/>
  <c r="J32" i="3"/>
  <c r="I32" i="3"/>
  <c r="H32" i="3"/>
  <c r="V30" i="3"/>
  <c r="U30" i="3"/>
  <c r="T30" i="3"/>
  <c r="V29" i="3"/>
  <c r="U29" i="3"/>
  <c r="T29" i="3"/>
  <c r="V27" i="3"/>
  <c r="U27" i="3"/>
  <c r="T27" i="3"/>
  <c r="V26" i="3"/>
  <c r="U26" i="3"/>
  <c r="T26" i="3"/>
  <c r="V25" i="3"/>
  <c r="U25" i="3"/>
  <c r="T25" i="3"/>
  <c r="V24" i="3"/>
  <c r="U24" i="3"/>
  <c r="T24" i="3"/>
  <c r="V22" i="3"/>
  <c r="U22" i="3"/>
  <c r="T22" i="3"/>
  <c r="V21" i="3"/>
  <c r="U21" i="3"/>
  <c r="T21" i="3"/>
  <c r="V20" i="3"/>
  <c r="U20" i="3"/>
  <c r="T20" i="3"/>
  <c r="V19" i="3"/>
  <c r="U19" i="3"/>
  <c r="T19" i="3"/>
  <c r="V18" i="3"/>
  <c r="U18" i="3"/>
  <c r="T18" i="3"/>
  <c r="V17" i="3"/>
  <c r="U17" i="3"/>
  <c r="T17" i="3"/>
  <c r="V16" i="3"/>
  <c r="U16" i="3"/>
  <c r="T16" i="3"/>
  <c r="V15" i="3"/>
  <c r="U15" i="3"/>
  <c r="T15" i="3"/>
  <c r="V14" i="3"/>
  <c r="U14" i="3"/>
  <c r="T14" i="3"/>
  <c r="V13" i="3"/>
  <c r="U13" i="3"/>
  <c r="T13" i="3"/>
  <c r="V12" i="3"/>
  <c r="U12" i="3"/>
  <c r="T12" i="3"/>
  <c r="V10" i="3"/>
  <c r="U10" i="3"/>
  <c r="T10" i="3"/>
  <c r="V9" i="3"/>
  <c r="U9" i="3"/>
  <c r="T9" i="3"/>
  <c r="V8" i="3"/>
  <c r="U8" i="3"/>
  <c r="T8" i="3"/>
  <c r="V7" i="3"/>
  <c r="U7" i="3"/>
  <c r="T7" i="3"/>
  <c r="K88" i="2"/>
  <c r="J88" i="2"/>
  <c r="H88" i="2"/>
  <c r="G88" i="2"/>
  <c r="F88" i="2"/>
  <c r="K79" i="2"/>
  <c r="J79" i="2"/>
  <c r="I79" i="2"/>
  <c r="H79" i="2"/>
  <c r="G79" i="2"/>
  <c r="F79" i="2"/>
  <c r="I70" i="2"/>
  <c r="F70" i="2"/>
  <c r="K66" i="2"/>
  <c r="H66" i="2"/>
  <c r="K35" i="2"/>
  <c r="K50" i="2" s="1"/>
  <c r="J35" i="2"/>
  <c r="J50" i="2" s="1"/>
  <c r="I35" i="2"/>
  <c r="I50" i="2" s="1"/>
  <c r="H35" i="2"/>
  <c r="H50" i="2" s="1"/>
  <c r="G35" i="2"/>
  <c r="G50" i="2" s="1"/>
  <c r="F35" i="2"/>
  <c r="F50" i="2" s="1"/>
  <c r="K14" i="2"/>
  <c r="K26" i="2" s="1"/>
  <c r="J14" i="2"/>
  <c r="J26" i="2" s="1"/>
  <c r="H14" i="2"/>
  <c r="H26" i="2" s="1"/>
  <c r="G14" i="2"/>
  <c r="G26" i="2" s="1"/>
  <c r="F14" i="2"/>
  <c r="F26" i="2" s="1"/>
  <c r="S37" i="1"/>
  <c r="R37" i="1"/>
  <c r="Q37" i="1"/>
  <c r="M37" i="1"/>
  <c r="L37" i="1"/>
  <c r="K37" i="1"/>
  <c r="J37" i="1"/>
  <c r="I37" i="1"/>
  <c r="H37" i="1"/>
  <c r="V36" i="1"/>
  <c r="U36" i="1"/>
  <c r="T36" i="1"/>
  <c r="V35" i="1"/>
  <c r="U35" i="1"/>
  <c r="T35" i="1"/>
  <c r="V33" i="1"/>
  <c r="U33" i="1"/>
  <c r="T33" i="1"/>
  <c r="S32" i="1"/>
  <c r="R32" i="1"/>
  <c r="Q32" i="1"/>
  <c r="P32" i="1"/>
  <c r="O32" i="1"/>
  <c r="N32" i="1"/>
  <c r="M32" i="1"/>
  <c r="L32" i="1"/>
  <c r="K32" i="1"/>
  <c r="J32" i="1"/>
  <c r="I32" i="1"/>
  <c r="H32" i="1"/>
  <c r="V31" i="1"/>
  <c r="U31" i="1"/>
  <c r="T31" i="1"/>
  <c r="V30" i="1"/>
  <c r="U30" i="1"/>
  <c r="T30" i="1"/>
  <c r="V29" i="1"/>
  <c r="U29" i="1"/>
  <c r="T29" i="1"/>
  <c r="V27" i="1"/>
  <c r="U27" i="1"/>
  <c r="T27" i="1"/>
  <c r="V26" i="1"/>
  <c r="U26" i="1"/>
  <c r="T26" i="1"/>
  <c r="V25" i="1"/>
  <c r="U25" i="1"/>
  <c r="T25" i="1"/>
  <c r="V24" i="1"/>
  <c r="U24" i="1"/>
  <c r="V23" i="1"/>
  <c r="U23" i="1"/>
  <c r="T23" i="1"/>
  <c r="V21" i="1"/>
  <c r="U21" i="1"/>
  <c r="T21" i="1"/>
  <c r="V20" i="1"/>
  <c r="U20" i="1"/>
  <c r="T20" i="1"/>
  <c r="V19" i="1"/>
  <c r="U19" i="1"/>
  <c r="T19" i="1"/>
  <c r="V18" i="1"/>
  <c r="U18" i="1"/>
  <c r="T18" i="1"/>
  <c r="V17" i="1"/>
  <c r="U17" i="1"/>
  <c r="T17" i="1"/>
  <c r="V16" i="1"/>
  <c r="U16" i="1"/>
  <c r="T16" i="1"/>
  <c r="V15" i="1"/>
  <c r="U15" i="1"/>
  <c r="T15" i="1"/>
  <c r="V14" i="1"/>
  <c r="U14" i="1"/>
  <c r="T14" i="1"/>
  <c r="V13" i="1"/>
  <c r="U13" i="1"/>
  <c r="T13" i="1"/>
  <c r="V12" i="1"/>
  <c r="U12" i="1"/>
  <c r="V10" i="1"/>
  <c r="U10" i="1"/>
  <c r="T10" i="1"/>
  <c r="V9" i="1"/>
  <c r="U9" i="1"/>
  <c r="T9" i="1"/>
  <c r="V8" i="1"/>
  <c r="U8" i="1"/>
  <c r="T8" i="1"/>
  <c r="V6" i="1"/>
  <c r="U6" i="1"/>
  <c r="I26" i="2" l="1"/>
  <c r="L94" i="2"/>
  <c r="C94" i="2"/>
  <c r="G70" i="2"/>
  <c r="K70" i="2"/>
  <c r="H70" i="2"/>
  <c r="J70" i="2"/>
  <c r="J67" i="4"/>
  <c r="H67" i="4"/>
  <c r="G67" i="4"/>
  <c r="K67" i="4"/>
  <c r="I38" i="3"/>
  <c r="M38" i="3"/>
  <c r="Q38" i="3"/>
  <c r="N38" i="3"/>
  <c r="J38" i="3"/>
  <c r="R38" i="3"/>
  <c r="K38" i="3"/>
  <c r="O38" i="3"/>
  <c r="S38" i="3"/>
  <c r="T32" i="3"/>
  <c r="T37" i="3"/>
  <c r="H38" i="3"/>
  <c r="L38" i="3"/>
  <c r="P38" i="3"/>
  <c r="U37" i="3"/>
  <c r="U32" i="3"/>
  <c r="V37" i="3"/>
  <c r="V32" i="3"/>
  <c r="J38" i="1"/>
  <c r="N38" i="1"/>
  <c r="R38" i="1"/>
  <c r="K38" i="1"/>
  <c r="H38" i="1"/>
  <c r="L38" i="1"/>
  <c r="P38" i="1"/>
  <c r="I38" i="1"/>
  <c r="M38" i="1"/>
  <c r="Q38" i="1"/>
  <c r="V38" i="3" l="1"/>
  <c r="T38" i="3"/>
  <c r="U38" i="3"/>
  <c r="O38" i="1"/>
</calcChain>
</file>

<file path=xl/sharedStrings.xml><?xml version="1.0" encoding="utf-8"?>
<sst xmlns="http://schemas.openxmlformats.org/spreadsheetml/2006/main" count="912" uniqueCount="214">
  <si>
    <t>건축구조실무 I
(structure design practice I)</t>
  </si>
  <si>
    <t>취.창업 준비실무
(preparing of job prachice)</t>
  </si>
  <si>
    <t>건축제도실습 
(Building institution practice)</t>
  </si>
  <si>
    <t>2020~2021 교육과정(2년제)</t>
  </si>
  <si>
    <t>2020~2021 학년도 교육과정</t>
  </si>
  <si>
    <t>2019~2020학년도 교육과정</t>
  </si>
  <si>
    <t>교양 C
(refinement C)</t>
  </si>
  <si>
    <t>건축설비 II
(HAVC II)</t>
  </si>
  <si>
    <t>교양 D
(refinement D)</t>
  </si>
  <si>
    <t>교양 A
(refinement A)</t>
  </si>
  <si>
    <t>교양 C
refinement C</t>
  </si>
  <si>
    <t>교양 D
refinement D</t>
  </si>
  <si>
    <t>인재양성유형명 : 건설설계능력 전공</t>
  </si>
  <si>
    <t>교양 A
refinement A</t>
  </si>
  <si>
    <t>교양 B
(refinement B)</t>
  </si>
  <si>
    <t>2020~2021학년도 교육과정</t>
  </si>
  <si>
    <t>교양 B
refinement B</t>
  </si>
  <si>
    <t>행복한 미래의 삶을 위한 인성교육</t>
  </si>
  <si>
    <t>건축시공실무 I
(Building construction practice I)</t>
  </si>
  <si>
    <t>건축시공실습 I
(Building construction practice I)</t>
  </si>
  <si>
    <t>대학생활과 진로탐색
(Campus life career exploration)</t>
  </si>
  <si>
    <t>BIM기초
(building Informaton Modeling basic)</t>
  </si>
  <si>
    <t>학년</t>
  </si>
  <si>
    <t>실습</t>
  </si>
  <si>
    <t>계</t>
  </si>
  <si>
    <t>진로</t>
  </si>
  <si>
    <t>2학기</t>
  </si>
  <si>
    <t>학기</t>
  </si>
  <si>
    <t>필수</t>
  </si>
  <si>
    <t>비고</t>
  </si>
  <si>
    <t>시간</t>
  </si>
  <si>
    <t>구분</t>
  </si>
  <si>
    <t>학점</t>
  </si>
  <si>
    <t xml:space="preserve">  </t>
  </si>
  <si>
    <t>이론</t>
  </si>
  <si>
    <t>소계</t>
  </si>
  <si>
    <t>선택</t>
  </si>
  <si>
    <t>O</t>
  </si>
  <si>
    <t>X</t>
  </si>
  <si>
    <t>1학기</t>
  </si>
  <si>
    <t>자격증</t>
  </si>
  <si>
    <r>
      <rPr>
        <b/>
        <sz val="12"/>
        <color rgb="FFFF0000"/>
        <rFont val="맑은 고딕"/>
        <family val="3"/>
        <charset val="129"/>
      </rPr>
      <t>1) 교과구분은 다음과 같이 관련 키워드를 포함하거나 교과내용이 관련성이 있는 경우 "창의", "창업", "캡스톤디자인", "자격증", "진로"로 표기함.</t>
    </r>
    <r>
      <rPr>
        <sz val="12"/>
        <color rgb="FFFF0000"/>
        <rFont val="맑은 고딕"/>
        <family val="3"/>
        <charset val="129"/>
      </rPr>
      <t xml:space="preserve">
</t>
    </r>
    <r>
      <rPr>
        <sz val="11"/>
        <color rgb="FFFF0000"/>
        <rFont val="맑은 고딕"/>
        <family val="3"/>
        <charset val="129"/>
      </rPr>
      <t>※ 다음의 교과구분에 해당되지 않는경우 "-"로 가운데 정렬하여 표시
- 창의 관련 키워드 : 창의, 독창, 창출, 아이디어, 창작, 발상
- 창업 관련 키워드 : 기업가정신, 창업가정신, 창업, 사업계획서, 지적재산권, 특허, 비즈니스모델
- 캡스톤디자인 관련 키워드 : 캡스톤디자인, 창의공학설계, 팀프로젝트, 팀프로젝트 실습
- 자격증 관련 : 보육관련, 유치원정교사관련, 사회복지사관련, 안경사관련, 간호사관련 등 자격증 취득과 관련한 교과목
- 자유선택 교양교과목(공학/예체능계열) : 교양교육실에서 학과별 설문조사 및 특성을 고려하여 배정한 교과목 
  생활속의 일본어, 차이나는 중국어, 철학콘서트, 인성 이미지 메이킹, 성공창업의 비밀, 재미있는 생활 속의 법, 사회봉사활동Ⅰ 
- 자유선택 교양교과목(인문사회/자연과학계열) : 교양교육실에서 학과별 설문조사 및 특성을 고려하여 배정한 교과목 
  생명과 신비, 운동과 정신건강, 성공하는 마케팅 전략, 실용영어, 명화 속 숨겨진 미술이야기, 세계 음식문화의 이해, 사회봉사활동Ⅱ
- 직업기초능력교과목 : 의사소통능력, 수리능력, 문제해결능력, 자기개발능력, 자원관리능력, 대인관계능력, 정보능력, 기술능력, 조직이해능력, 
  직업윤리 중 택 2</t>
    </r>
    <r>
      <rPr>
        <sz val="12"/>
        <color rgb="FFFF0000"/>
        <rFont val="맑은 고딕"/>
        <family val="3"/>
        <charset val="129"/>
      </rPr>
      <t xml:space="preserve">
</t>
    </r>
    <r>
      <rPr>
        <b/>
        <sz val="12"/>
        <color rgb="FFFF0000"/>
        <rFont val="맑은 고딕"/>
        <family val="3"/>
        <charset val="129"/>
      </rPr>
      <t>2) NCS관련성</t>
    </r>
    <r>
      <rPr>
        <sz val="12"/>
        <color rgb="FFFF0000"/>
        <rFont val="맑은 고딕"/>
        <family val="3"/>
        <charset val="129"/>
      </rPr>
      <t xml:space="preserve">
</t>
    </r>
    <r>
      <rPr>
        <sz val="11"/>
        <color rgb="FFFF0000"/>
        <rFont val="맑은 고딕"/>
        <family val="3"/>
        <charset val="129"/>
      </rPr>
      <t>- (O) 인재양성별 능력단위를 사용하여 학습모듈을 일부 혹은 전부를 사용하는 경우
- (X) 인재양성별 능력단위를 사용하지 않는 경우</t>
    </r>
    <r>
      <rPr>
        <sz val="12"/>
        <color rgb="FFFF0000"/>
        <rFont val="맑은 고딕"/>
        <family val="3"/>
        <charset val="129"/>
      </rPr>
      <t xml:space="preserve">
</t>
    </r>
    <r>
      <rPr>
        <b/>
        <sz val="12"/>
        <color rgb="FFFF0000"/>
        <rFont val="맑은 고딕"/>
        <family val="3"/>
        <charset val="129"/>
      </rPr>
      <t>3) 학습모듈은 개발유무로 판단(O, X)로 표기 : (O)-개발, (X)-미개발
4) 현장실습 대체교과목 지정 필수</t>
    </r>
    <r>
      <rPr>
        <sz val="12"/>
        <color rgb="FFFF0000"/>
        <rFont val="맑은 고딕"/>
        <family val="3"/>
        <charset val="129"/>
      </rPr>
      <t xml:space="preserve">
- 구분란에 현장실습 대체교과목 지정, 예)캡스톤디자인(현장실습 대체교과)
</t>
    </r>
    <r>
      <rPr>
        <b/>
        <sz val="12"/>
        <color rgb="FFFF0000"/>
        <rFont val="맑은 고딕"/>
        <family val="3"/>
        <charset val="129"/>
      </rPr>
      <t xml:space="preserve">5) 학점/이론/실습 시수의 소계와 합계가 반드시 일치되도록 작성 요망
6) 교과목명에 영문명을 반드시 표기 </t>
    </r>
  </si>
  <si>
    <r>
      <rPr>
        <b/>
        <sz val="12"/>
        <color rgb="FFFF0000"/>
        <rFont val="맑은 고딕"/>
        <family val="3"/>
        <charset val="129"/>
      </rPr>
      <t>1) 교과구분은 다음과 같이 관련 키워드를 포함하거나 교과내용이 관련성이 있는 경우 "창의", "창업", "캡스톤디자인", "자격증", "진로"로
   표기함.</t>
    </r>
    <r>
      <rPr>
        <sz val="12"/>
        <color rgb="FFFF0000"/>
        <rFont val="맑은 고딕"/>
        <family val="3"/>
        <charset val="129"/>
      </rPr>
      <t xml:space="preserve">
</t>
    </r>
    <r>
      <rPr>
        <sz val="11"/>
        <color rgb="FFFF0000"/>
        <rFont val="맑은 고딕"/>
        <family val="3"/>
        <charset val="129"/>
      </rPr>
      <t xml:space="preserve">※ 다음의 교과구분에 해당되지 않는경우 "-"로 가운데 정렬하여 표시
- 창의 관련 키워드 : 창의, 독창, 창출, 아이디어, 창작, 발상
- 창업 관련 키워드 : 기업가정신, 창업가정신, 창업, 사업계획서, 지적재산권, 특허, 비즈니스모델
- 캡스톤디자인 관련 키워드 : 캡스톤디자인, 창의공학설계, 팀프로젝트, 팀프로젝트 실습
- 자격증 관련 : 보육관련, 유치원정교사관련, 사회복지사관련, 안경사관련, 간호사관련 등 자격증 취득과 관련한 교과목
- 자유선택 교양교과목 : 학과별 요구분석 및 CATCH 결과를 기반으로한 교양교육실에서 직업기초능력을 연계한 교양교과목 
  생활속의 일본어, 차이나는 중국어, 철학콘서트, 인성 이미지 메이킹, 성공창업의 비밀, 재미있는 생활 속의 법, 사회봉사활동Ⅰ
  수학, 영어회화, 문화콘텐츠로 배우는 중국어, 인성을 향상시키는 한국사의 이해, 꿈이 있는 삶(옴니버스), 아로마 테라피와 도자기, 
  인성을 겸비한 대중음악(K-POP)여행, 힐링이 있는 도자체험, 스토리텔링이 있는 음악이야기, 스포츠를 통한 건강관리, 국가안보론
</t>
    </r>
    <r>
      <rPr>
        <b/>
        <sz val="12"/>
        <color rgb="FFFF0000"/>
        <rFont val="맑은 고딕"/>
        <family val="3"/>
        <charset val="129"/>
      </rPr>
      <t>2) 직업기초교과목은 학과 특성 및 인재양성유형의 학습모듈에서 요구하는 교과목으로 수요자 요구분석 결과 및 CATCH 결과를 반영하여
    학과 교육과정위원회에서 도출한 2개 능력단위 최소 2과목(과목 당 2학점 2시간 기준) 이상을 반드시 편성 권장함</t>
    </r>
    <r>
      <rPr>
        <sz val="11"/>
        <color rgb="FFFF0000"/>
        <rFont val="맑은 고딕"/>
        <family val="3"/>
        <charset val="129"/>
      </rPr>
      <t xml:space="preserve">
- 직업기초능력교과목 : 의사소통능력, 수리능력, 문제해결능력, 자기개발능력, 자원관리능력, 대인관계능력, 정보능력, 기술능력, 조직이해능력, 
  직업윤리 중 택 2</t>
    </r>
    <r>
      <rPr>
        <sz val="12"/>
        <color rgb="FFFF0000"/>
        <rFont val="맑은 고딕"/>
        <family val="3"/>
        <charset val="129"/>
      </rPr>
      <t xml:space="preserve">
</t>
    </r>
    <r>
      <rPr>
        <b/>
        <sz val="12"/>
        <color rgb="FFFF0000"/>
        <rFont val="맑은 고딕"/>
        <family val="3"/>
        <charset val="129"/>
      </rPr>
      <t>3) NCS관련성</t>
    </r>
    <r>
      <rPr>
        <sz val="12"/>
        <color rgb="FFFF0000"/>
        <rFont val="맑은 고딕"/>
        <family val="3"/>
        <charset val="129"/>
      </rPr>
      <t xml:space="preserve">
</t>
    </r>
    <r>
      <rPr>
        <sz val="11"/>
        <color rgb="FFFF0000"/>
        <rFont val="맑은 고딕"/>
        <family val="3"/>
        <charset val="129"/>
      </rPr>
      <t>- (O) 인재양성별 능력단위를 사용하여 학습모듈을 일부 혹은 전부를 사용하는 경우
- (X) 인재양성별 능력단위를 사용하지 않는 경우</t>
    </r>
    <r>
      <rPr>
        <sz val="12"/>
        <color rgb="FFFF0000"/>
        <rFont val="맑은 고딕"/>
        <family val="3"/>
        <charset val="129"/>
      </rPr>
      <t xml:space="preserve">
</t>
    </r>
    <r>
      <rPr>
        <b/>
        <sz val="12"/>
        <color rgb="FFFF0000"/>
        <rFont val="맑은 고딕"/>
        <family val="3"/>
        <charset val="129"/>
      </rPr>
      <t>4) 학습모듈은 개발유무로 판단(O, X)로 표기 : (O)-개발, (X)-미개발</t>
    </r>
    <r>
      <rPr>
        <sz val="12"/>
        <color rgb="FFFF0000"/>
        <rFont val="맑은 고딕"/>
        <family val="3"/>
        <charset val="129"/>
      </rPr>
      <t xml:space="preserve">
</t>
    </r>
    <r>
      <rPr>
        <b/>
        <sz val="12"/>
        <color rgb="FFFF0000"/>
        <rFont val="맑은 고딕"/>
        <family val="3"/>
        <charset val="129"/>
      </rPr>
      <t xml:space="preserve">5) 학점/이론/실습 시수의 소계와 합계가 반드시 일치되도록 작성 요망
6) 교과목명에 영문명을 반드시 표기 </t>
    </r>
  </si>
  <si>
    <t>2020~2021 교육과정</t>
  </si>
  <si>
    <t>전공·
현장중심 과목수</t>
  </si>
  <si>
    <t>건축설비 I
(HAVC I)</t>
  </si>
  <si>
    <t>교양·직업기초 개설학점 계</t>
  </si>
  <si>
    <t>교양·
직업기초 과목수</t>
  </si>
  <si>
    <t>현장실습 대체과목 지정</t>
  </si>
  <si>
    <t>교양·직업기초 개설학점</t>
  </si>
  <si>
    <t>학습
모듈
3)</t>
  </si>
  <si>
    <t>교양·직업
기초학점</t>
  </si>
  <si>
    <t>전공·현장중심 계</t>
  </si>
  <si>
    <t>교양·직업기초 계</t>
  </si>
  <si>
    <t>전공·
NCS 과목수</t>
  </si>
  <si>
    <t>교양
·
직업
기초</t>
  </si>
  <si>
    <t>전공선택 개설학점</t>
  </si>
  <si>
    <t>전공
·
현장
중심</t>
  </si>
  <si>
    <t>전공 개설학점 계</t>
  </si>
  <si>
    <t>전공·NCS 계</t>
  </si>
  <si>
    <t>전공필수 개설학점</t>
  </si>
  <si>
    <t>NCS
관련성2)</t>
  </si>
  <si>
    <t>교과
구분
1)</t>
  </si>
  <si>
    <t>자유선택교양교과</t>
  </si>
  <si>
    <t xml:space="preserve"> 총 개설학점 계</t>
  </si>
  <si>
    <t>교양·
직업
기초</t>
  </si>
  <si>
    <t>MOS(EXCELL)</t>
  </si>
  <si>
    <t>전공 ·
NCS</t>
  </si>
  <si>
    <r>
      <t>교과목명</t>
    </r>
    <r>
      <rPr>
        <sz val="8"/>
        <color rgb="FF0000FF"/>
        <rFont val="맑은 고딕"/>
        <family val="3"/>
        <charset val="129"/>
      </rPr>
      <t>(영문명)</t>
    </r>
  </si>
  <si>
    <t>BIM응용 I
(building Informaton Modeling practice I)</t>
  </si>
  <si>
    <t>의사소통의 이해
(communication method)</t>
  </si>
  <si>
    <t>학과명(전공명/과정명) : 건축학과(건설계능력 전공)</t>
  </si>
  <si>
    <t>건축사
(history of Architecture)</t>
  </si>
  <si>
    <t>학과명(전공명/과정명) : 건축학과(건설공사관리능력전공)</t>
  </si>
  <si>
    <t>건축계획 
(architectural planning)</t>
  </si>
  <si>
    <t>SKETCH UP II
((sketch up II)</t>
  </si>
  <si>
    <t>현장실습 I
(practical training I)</t>
  </si>
  <si>
    <t>건축구조 I
(Building structure I)</t>
  </si>
  <si>
    <t>건축구조 II
(Building structure II)</t>
  </si>
  <si>
    <t>정보능력
(information capability)</t>
  </si>
  <si>
    <t>학과명(전공명/과정명) : 건축학과 (건설설계능력 전공)</t>
  </si>
  <si>
    <t>건축설비실습 II
(HAVC practice II)</t>
  </si>
  <si>
    <t>현장실습 II
(practical training II)</t>
  </si>
  <si>
    <t>BIM응용 II
(building Informaton Modeling practice II)</t>
  </si>
  <si>
    <t>학과명(전공명/과정명) : 건축학과 (건설공사관리능력 전공)</t>
  </si>
  <si>
    <t>건축CAD실습 I
(Building Computer Aided Design practice I)</t>
  </si>
  <si>
    <t>건축CAD실습 II
(Building Computer Aided Design practice II)</t>
  </si>
  <si>
    <t>건축계획 실습 I
(architectural planning practice I)</t>
  </si>
  <si>
    <t>건축시공실습 II
(Building construction practice II)</t>
  </si>
  <si>
    <t>건축계획 실습 II
(architectural planning practice II)</t>
  </si>
  <si>
    <t>건축시공실무 II
(Building construction practice II)</t>
  </si>
  <si>
    <t>SKETCH UP III
((sketch up III)</t>
  </si>
  <si>
    <t>건축시공 II
(Building construction II)</t>
  </si>
  <si>
    <t>건축시공 I
(Building construction I)</t>
  </si>
  <si>
    <t>건축설계(심의도면)
(Architectural Design)</t>
  </si>
  <si>
    <t>건축관계법규 I
(korea Building code I)</t>
  </si>
  <si>
    <t>건축관계법규 II
(korea Building code II)</t>
  </si>
  <si>
    <r>
      <t xml:space="preserve">교과목명
</t>
    </r>
    <r>
      <rPr>
        <b/>
        <sz val="10"/>
        <color rgb="FF0000FF"/>
        <rFont val="맑은 고딕"/>
        <family val="3"/>
        <charset val="129"/>
      </rPr>
      <t>(영문명)</t>
    </r>
  </si>
  <si>
    <t>1 학 년</t>
  </si>
  <si>
    <t>이수
구분</t>
  </si>
  <si>
    <t>총
개설
학점</t>
  </si>
  <si>
    <t>2 학 년</t>
  </si>
  <si>
    <t>전공학점</t>
  </si>
  <si>
    <t>과목 폐지</t>
  </si>
  <si>
    <t>학기 계</t>
  </si>
  <si>
    <t>교양 A</t>
  </si>
  <si>
    <t>교과목 신설</t>
  </si>
  <si>
    <t>취업/창업</t>
  </si>
  <si>
    <t>전체과목수</t>
  </si>
  <si>
    <t>교과목
코드</t>
  </si>
  <si>
    <t>교양 B</t>
  </si>
  <si>
    <t>과목
구분</t>
  </si>
  <si>
    <t>직업기초능력</t>
  </si>
  <si>
    <t>합   계</t>
  </si>
  <si>
    <t>SKETCH UPⅠ
(sketch up I)</t>
  </si>
  <si>
    <t>건축설비실습 I
(HAVC practice I)</t>
  </si>
  <si>
    <t>인재양성유형명 :  건설공사관리능력 전공</t>
  </si>
  <si>
    <t>photoshop
(photoshop)</t>
  </si>
  <si>
    <t>인재양성유형명 : 건설공사관리능력 전공</t>
  </si>
  <si>
    <t>철골구조
(steel structure)</t>
  </si>
  <si>
    <t>필수</t>
    <phoneticPr fontId="24" type="noConversion"/>
  </si>
  <si>
    <t>O</t>
    <phoneticPr fontId="24" type="noConversion"/>
  </si>
  <si>
    <t>O</t>
    <phoneticPr fontId="24" type="noConversion"/>
  </si>
  <si>
    <r>
      <t>자격증
(</t>
    </r>
    <r>
      <rPr>
        <sz val="10"/>
        <color rgb="FF0000FF"/>
        <rFont val="맑은 고딕"/>
        <family val="3"/>
        <charset val="129"/>
      </rPr>
      <t>현장실습 대체과목)</t>
    </r>
    <phoneticPr fontId="24" type="noConversion"/>
  </si>
  <si>
    <t>전공
·
현장
중심</t>
    <phoneticPr fontId="24" type="noConversion"/>
  </si>
  <si>
    <t>전공
·
NCS</t>
    <phoneticPr fontId="24" type="noConversion"/>
  </si>
  <si>
    <t>대학생활</t>
    <phoneticPr fontId="24" type="noConversion"/>
  </si>
  <si>
    <t>X</t>
    <phoneticPr fontId="24" type="noConversion"/>
  </si>
  <si>
    <t>O</t>
    <phoneticPr fontId="24" type="noConversion"/>
  </si>
  <si>
    <t>캡스톤디자인
(capstone design)</t>
    <phoneticPr fontId="24" type="noConversion"/>
  </si>
  <si>
    <t>과목명 변경</t>
    <phoneticPr fontId="24" type="noConversion"/>
  </si>
  <si>
    <t>전공 ·
현장중심</t>
    <phoneticPr fontId="24" type="noConversion"/>
  </si>
  <si>
    <t>전공 · 현장중심에서 전공 · NCS로 변경</t>
    <phoneticPr fontId="24" type="noConversion"/>
  </si>
  <si>
    <t>선택</t>
    <phoneticPr fontId="24" type="noConversion"/>
  </si>
  <si>
    <t>이론,실습 시수 변동</t>
    <phoneticPr fontId="24" type="noConversion"/>
  </si>
  <si>
    <t>이론,실습 시수 변동</t>
    <phoneticPr fontId="24" type="noConversion"/>
  </si>
  <si>
    <t>전공 · 현장중심에서 전공 · NCS로 변경</t>
    <phoneticPr fontId="24" type="noConversion"/>
  </si>
  <si>
    <t>전공 · 현장중심에서 전공 · NCS로 변경</t>
    <phoneticPr fontId="24" type="noConversion"/>
  </si>
  <si>
    <t>전공 · 현장중심에서 전공 · NCS로 변경</t>
    <phoneticPr fontId="24" type="noConversion"/>
  </si>
  <si>
    <t>건축시공실습 I
(Building construction practice I)</t>
    <phoneticPr fontId="24" type="noConversion"/>
  </si>
  <si>
    <t>전공 ·
NCS</t>
    <phoneticPr fontId="24" type="noConversion"/>
  </si>
  <si>
    <t>전공 ·
NCS</t>
    <phoneticPr fontId="24" type="noConversion"/>
  </si>
  <si>
    <t>전공 ·
현장중심</t>
    <phoneticPr fontId="24" type="noConversion"/>
  </si>
  <si>
    <t>전공 ·
현장중심</t>
    <phoneticPr fontId="24" type="noConversion"/>
  </si>
  <si>
    <t>이론,실습 시수 변동</t>
    <phoneticPr fontId="24" type="noConversion"/>
  </si>
  <si>
    <t>이론,실습 시수 변동</t>
    <phoneticPr fontId="24" type="noConversion"/>
  </si>
  <si>
    <t>이론,실습 시수 변동</t>
    <phoneticPr fontId="24" type="noConversion"/>
  </si>
  <si>
    <t>이론,실습 시수 변동</t>
    <phoneticPr fontId="24" type="noConversion"/>
  </si>
  <si>
    <t>전공·NCS 계</t>
    <phoneticPr fontId="24" type="noConversion"/>
  </si>
  <si>
    <t>전공·NCS</t>
    <phoneticPr fontId="24" type="noConversion"/>
  </si>
  <si>
    <t>전공·NCS</t>
    <phoneticPr fontId="24" type="noConversion"/>
  </si>
  <si>
    <t>학습
모듈
3)</t>
    <phoneticPr fontId="24" type="noConversion"/>
  </si>
  <si>
    <t>국제인의 인성함양 I
(Love myself I)</t>
    <phoneticPr fontId="24" type="noConversion"/>
  </si>
  <si>
    <t>국제인의 인성함양 II
(Love myself II)</t>
    <phoneticPr fontId="24" type="noConversion"/>
  </si>
  <si>
    <t>대학생활과 진로탐색
(Campus life career exploration)</t>
    <phoneticPr fontId="24" type="noConversion"/>
  </si>
  <si>
    <t>정보능력
(information capability)</t>
    <phoneticPr fontId="24" type="noConversion"/>
  </si>
  <si>
    <t>국제인의 인성함양 I
(Love myself I)</t>
    <phoneticPr fontId="24" type="noConversion"/>
  </si>
  <si>
    <t xml:space="preserve">국제인의 인성함양 II
(Love myself II) </t>
    <phoneticPr fontId="24" type="noConversion"/>
  </si>
  <si>
    <t>건축설비 I
(HAVC I)</t>
    <phoneticPr fontId="24" type="noConversion"/>
  </si>
  <si>
    <t>건축설비 II
(HAVC II)</t>
    <phoneticPr fontId="24" type="noConversion"/>
  </si>
  <si>
    <t>MOS(EXCELL)</t>
    <phoneticPr fontId="24" type="noConversion"/>
  </si>
  <si>
    <t>교양 B</t>
    <phoneticPr fontId="24" type="noConversion"/>
  </si>
  <si>
    <t>BIM응용
(building Informaton Modeling practice)</t>
    <phoneticPr fontId="24" type="noConversion"/>
  </si>
  <si>
    <t>교과목명 변경</t>
    <phoneticPr fontId="24" type="noConversion"/>
  </si>
  <si>
    <t>건축구조 I
(Building structure I)</t>
    <phoneticPr fontId="24" type="noConversion"/>
  </si>
  <si>
    <t>교양·
직업
기초</t>
    <phoneticPr fontId="24" type="noConversion"/>
  </si>
  <si>
    <t>교양·
직업
기초</t>
    <phoneticPr fontId="24" type="noConversion"/>
  </si>
  <si>
    <t>교양·
직업
기초</t>
    <phoneticPr fontId="24" type="noConversion"/>
  </si>
  <si>
    <t>대학생활과 진로탐색
(Campus life Career Exploration)</t>
    <phoneticPr fontId="24" type="noConversion"/>
  </si>
  <si>
    <t>국제인의 인성함양 I
(Love Myself I)</t>
    <phoneticPr fontId="24" type="noConversion"/>
  </si>
  <si>
    <t>국제인의 인성함양 II
((Love Myself II)</t>
    <phoneticPr fontId="24" type="noConversion"/>
  </si>
  <si>
    <t>정보능력
(Information Capability)</t>
    <phoneticPr fontId="24" type="noConversion"/>
  </si>
  <si>
    <t>건축구조 I
(Building Structure I)</t>
    <phoneticPr fontId="24" type="noConversion"/>
  </si>
  <si>
    <t>건축계획 실습 I
(Architectural Planning Practice I)</t>
    <phoneticPr fontId="24" type="noConversion"/>
  </si>
  <si>
    <t>건축계획 실습 II
(Architectural Planning Practice II)</t>
    <phoneticPr fontId="24" type="noConversion"/>
  </si>
  <si>
    <t>건축시공 I
(Building Construction I)</t>
    <phoneticPr fontId="24" type="noConversion"/>
  </si>
  <si>
    <t>건축CAD실습 I
(Building Computer Aided Design Practice II)</t>
    <phoneticPr fontId="24" type="noConversion"/>
  </si>
  <si>
    <t>BIM기초
(Building Informaton Modeling Masic)</t>
    <phoneticPr fontId="24" type="noConversion"/>
  </si>
  <si>
    <t>SKETCH UPⅠ
(Sketch Up I)</t>
    <phoneticPr fontId="24" type="noConversion"/>
  </si>
  <si>
    <t>건축제도실습
(Building Institution Practice )</t>
    <phoneticPr fontId="24" type="noConversion"/>
  </si>
  <si>
    <t>건축관계법규 I
(Korea Building Code I)</t>
    <phoneticPr fontId="24" type="noConversion"/>
  </si>
  <si>
    <t>건축시공실습 I
(Building Construction Practice I)</t>
    <phoneticPr fontId="24" type="noConversion"/>
  </si>
  <si>
    <t>SKETCH UP II
(Sketch Up II)</t>
    <phoneticPr fontId="24" type="noConversion"/>
  </si>
  <si>
    <t>photoshop
(Photoshop)</t>
    <phoneticPr fontId="24" type="noConversion"/>
  </si>
  <si>
    <t>BIM응용
(Building Informaton Modeling Practice)</t>
    <phoneticPr fontId="24" type="noConversion"/>
  </si>
  <si>
    <t>건축CAD실습 II
(Building Computer Aided Design Practice II)</t>
    <phoneticPr fontId="24" type="noConversion"/>
  </si>
  <si>
    <t>SKETCH UP III
(Sketch Up III)</t>
    <phoneticPr fontId="24" type="noConversion"/>
  </si>
  <si>
    <t>캡스톤디자인
(Capstone Design)</t>
    <phoneticPr fontId="24" type="noConversion"/>
  </si>
  <si>
    <t>취.창업 준비실무 
(Preparing Of Job Prachice)</t>
    <phoneticPr fontId="24" type="noConversion"/>
  </si>
  <si>
    <t>현장실습 I
(Practical Training I)</t>
    <phoneticPr fontId="24" type="noConversion"/>
  </si>
  <si>
    <t>현장실습 II
(Practical Training II)</t>
    <phoneticPr fontId="24" type="noConversion"/>
  </si>
  <si>
    <t>건축사
(History Of Architecture)</t>
    <phoneticPr fontId="24" type="noConversion"/>
  </si>
  <si>
    <t>대학생활과 진로탐색
(Campus life Career Exploration)</t>
    <phoneticPr fontId="24" type="noConversion"/>
  </si>
  <si>
    <t>국제인의 인성함양 II
(Love Myself II)</t>
    <phoneticPr fontId="24" type="noConversion"/>
  </si>
  <si>
    <t>정보능력
(Information Capability)</t>
    <phoneticPr fontId="24" type="noConversion"/>
  </si>
  <si>
    <t>건축구조 I
(Building Structure I)</t>
    <phoneticPr fontId="24" type="noConversion"/>
  </si>
  <si>
    <t>건축계획 실습 I
(Architectural Planning Practice I)</t>
    <phoneticPr fontId="24" type="noConversion"/>
  </si>
  <si>
    <t>건축시공 I
(Building Construction I)</t>
    <phoneticPr fontId="24" type="noConversion"/>
  </si>
  <si>
    <t>건축계획 
(Architectural Planning)</t>
    <phoneticPr fontId="24" type="noConversion"/>
  </si>
  <si>
    <t>건축관계법규 I
(Korea Building Code I)</t>
    <phoneticPr fontId="24" type="noConversion"/>
  </si>
  <si>
    <t>건축시공 II
(Building Construction II)</t>
    <phoneticPr fontId="24" type="noConversion"/>
  </si>
  <si>
    <t>건축구조 II
(Building Structure II)</t>
    <phoneticPr fontId="24" type="noConversion"/>
  </si>
  <si>
    <t>철골구조
(Steel Structure)</t>
    <phoneticPr fontId="24" type="noConversion"/>
  </si>
  <si>
    <t>건축설비실습 I
(HAVC Practice I)</t>
    <phoneticPr fontId="24" type="noConversion"/>
  </si>
  <si>
    <t>건축구조실무 I
(Structure Design Practice I)</t>
    <phoneticPr fontId="24" type="noConversion"/>
  </si>
  <si>
    <t>건축시공실습 I
(Building Construction Practice I)</t>
    <phoneticPr fontId="24" type="noConversion"/>
  </si>
  <si>
    <t>건축시공실무 I
(Building Construction Practice I)</t>
    <phoneticPr fontId="24" type="noConversion"/>
  </si>
  <si>
    <t>건축관계법규 II
(Korea Building Code II)</t>
    <phoneticPr fontId="24" type="noConversion"/>
  </si>
  <si>
    <t>건축시공실습 II
(Building Construction Practice II)</t>
    <phoneticPr fontId="24" type="noConversion"/>
  </si>
  <si>
    <t>건축설비실습 II
(HAVC Practice II)</t>
    <phoneticPr fontId="24" type="noConversion"/>
  </si>
  <si>
    <t>건축시공실무 II
(Building Construction Practice II)</t>
    <phoneticPr fontId="24" type="noConversion"/>
  </si>
  <si>
    <t>취.창업 준비실무 
(Preparing of Job Prachice)</t>
    <phoneticPr fontId="24" type="noConversion"/>
  </si>
  <si>
    <t>건축사
(History of Architecture)</t>
    <phoneticPr fontId="24" type="noConversion"/>
  </si>
  <si>
    <t>현장실습 I
(Practical Training I)</t>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</si>
</sst>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rgb="FF000000"/>
      <name val="돋움"/>
    </font>
    <font>
      <sz val="11"/>
      <color rgb="FF000000"/>
      <name val="맑은 고딕"/>
      <family val="3"/>
      <charset val="129"/>
    </font>
    <font>
      <sz val="9"/>
      <color rgb="FF000000"/>
      <name val="맑은 고딕"/>
      <family val="3"/>
      <charset val="129"/>
    </font>
    <font>
      <b/>
      <sz val="9"/>
      <color rgb="FF000000"/>
      <name val="맑은 고딕"/>
      <family val="3"/>
      <charset val="129"/>
    </font>
    <font>
      <b/>
      <sz val="7"/>
      <color rgb="FF000000"/>
      <name val="맑은 고딕"/>
      <family val="3"/>
      <charset val="129"/>
    </font>
    <font>
      <b/>
      <sz val="10"/>
      <color rgb="FF000000"/>
      <name val="맑은 고딕"/>
      <family val="3"/>
      <charset val="129"/>
    </font>
    <font>
      <sz val="10"/>
      <color rgb="FF000000"/>
      <name val="맑은 고딕"/>
      <family val="3"/>
      <charset val="129"/>
    </font>
    <font>
      <sz val="10"/>
      <color rgb="FF0000FF"/>
      <name val="맑은 고딕"/>
      <family val="3"/>
      <charset val="129"/>
    </font>
    <font>
      <sz val="10"/>
      <color rgb="FFFF0000"/>
      <name val="맑은 고딕"/>
      <family val="3"/>
      <charset val="129"/>
    </font>
    <font>
      <sz val="10"/>
      <color rgb="FF000000"/>
      <name val="굴림"/>
      <family val="3"/>
      <charset val="129"/>
    </font>
    <font>
      <sz val="10"/>
      <color rgb="FF000000"/>
      <name val="돋움"/>
      <family val="3"/>
      <charset val="129"/>
    </font>
    <font>
      <sz val="8"/>
      <color rgb="FF000000"/>
      <name val="맑은 고딕"/>
      <family val="3"/>
      <charset val="129"/>
    </font>
    <font>
      <sz val="8"/>
      <color rgb="FF000000"/>
      <name val="굴림"/>
      <family val="3"/>
      <charset val="129"/>
    </font>
    <font>
      <sz val="8"/>
      <color rgb="FF000000"/>
      <name val="굴림체"/>
      <family val="3"/>
      <charset val="129"/>
    </font>
    <font>
      <b/>
      <sz val="8"/>
      <color rgb="FF000000"/>
      <name val="맑은 고딕"/>
      <family val="3"/>
      <charset val="129"/>
    </font>
    <font>
      <sz val="8"/>
      <color rgb="FF000000"/>
      <name val="돋움"/>
      <family val="3"/>
      <charset val="129"/>
    </font>
    <font>
      <sz val="9"/>
      <color rgb="FF000000"/>
      <name val="굴림"/>
      <family val="3"/>
      <charset val="129"/>
    </font>
    <font>
      <b/>
      <sz val="12"/>
      <color rgb="FF000000"/>
      <name val="맑은 고딕"/>
      <family val="3"/>
      <charset val="129"/>
    </font>
    <font>
      <sz val="12"/>
      <color rgb="FFFF0000"/>
      <name val="맑은 고딕"/>
      <family val="3"/>
      <charset val="129"/>
    </font>
    <font>
      <b/>
      <sz val="12"/>
      <color rgb="FFFF0000"/>
      <name val="맑은 고딕"/>
      <family val="3"/>
      <charset val="129"/>
    </font>
    <font>
      <sz val="11"/>
      <color rgb="FFFF0000"/>
      <name val="맑은 고딕"/>
      <family val="3"/>
      <charset val="129"/>
    </font>
    <font>
      <sz val="8"/>
      <color rgb="FF0000FF"/>
      <name val="맑은 고딕"/>
      <family val="3"/>
      <charset val="129"/>
    </font>
    <font>
      <b/>
      <sz val="10"/>
      <color rgb="FF0000FF"/>
      <name val="맑은 고딕"/>
      <family val="3"/>
      <charset val="129"/>
    </font>
    <font>
      <sz val="11"/>
      <color rgb="FF000000"/>
      <name val="돋움"/>
      <family val="3"/>
      <charset val="129"/>
    </font>
    <font>
      <sz val="8"/>
      <name val="돋움"/>
      <family val="3"/>
      <charset val="129"/>
    </font>
  </fonts>
  <fills count="10">
    <fill>
      <patternFill patternType="none"/>
    </fill>
    <fill>
      <patternFill patternType="gray125"/>
    </fill>
    <fill>
      <patternFill patternType="solid">
        <fgColor rgb="FFD9D9D9"/>
        <bgColor indexed="64"/>
      </patternFill>
    </fill>
    <fill>
      <patternFill patternType="solid">
        <fgColor indexed="65"/>
        <bgColor rgb="FF8CB3E4"/>
      </patternFill>
    </fill>
    <fill>
      <patternFill patternType="solid">
        <fgColor rgb="FFFFFFFF"/>
        <bgColor indexed="64"/>
      </patternFill>
    </fill>
    <fill>
      <patternFill patternType="solid">
        <fgColor rgb="FFD9D9D9"/>
        <bgColor rgb="FF8CB3E4"/>
      </patternFill>
    </fill>
    <fill>
      <patternFill patternType="solid">
        <fgColor rgb="FFFDEADB"/>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rgb="FF8CB3E4"/>
      </patternFill>
    </fill>
  </fills>
  <borders count="81">
    <border>
      <left/>
      <right/>
      <top/>
      <bottom/>
      <diagonal/>
    </border>
    <border>
      <left/>
      <right/>
      <top/>
      <bottom style="medium">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
      <left style="dashed">
        <color indexed="64"/>
      </left>
      <right/>
      <top style="medium">
        <color indexed="64"/>
      </top>
      <bottom style="dashed">
        <color indexed="64"/>
      </bottom>
      <diagonal/>
    </border>
    <border>
      <left style="medium">
        <color indexed="64"/>
      </left>
      <right style="dashed">
        <color indexed="64"/>
      </right>
      <top/>
      <bottom style="dashed">
        <color indexed="64"/>
      </bottom>
      <diagonal/>
    </border>
    <border>
      <left style="dashed">
        <color indexed="64"/>
      </left>
      <right/>
      <top/>
      <bottom style="dashed">
        <color indexed="64"/>
      </bottom>
      <diagonal/>
    </border>
    <border>
      <left style="dashed">
        <color indexed="64"/>
      </left>
      <right style="medium">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dashed">
        <color indexed="64"/>
      </right>
      <top/>
      <bottom style="medium">
        <color indexed="64"/>
      </bottom>
      <diagonal/>
    </border>
    <border>
      <left/>
      <right style="dashed">
        <color indexed="64"/>
      </right>
      <top style="dashed">
        <color indexed="64"/>
      </top>
      <bottom/>
      <diagonal/>
    </border>
    <border>
      <left style="medium">
        <color rgb="FF000000"/>
      </left>
      <right style="dashed">
        <color rgb="FF000000"/>
      </right>
      <top style="dashed">
        <color rgb="FF000000"/>
      </top>
      <bottom style="dashed">
        <color rgb="FF000000"/>
      </bottom>
      <diagonal/>
    </border>
    <border>
      <left style="dashed">
        <color rgb="FF000000"/>
      </left>
      <right style="dashed">
        <color rgb="FF000000"/>
      </right>
      <top style="dashed">
        <color rgb="FF000000"/>
      </top>
      <bottom style="dashed">
        <color rgb="FF000000"/>
      </bottom>
      <diagonal/>
    </border>
    <border>
      <left style="dashed">
        <color rgb="FF000000"/>
      </left>
      <right style="medium">
        <color rgb="FF000000"/>
      </right>
      <top style="dashed">
        <color rgb="FF000000"/>
      </top>
      <bottom style="dashed">
        <color rgb="FF000000"/>
      </bottom>
      <diagonal/>
    </border>
    <border>
      <left/>
      <right style="dashed">
        <color rgb="FF000000"/>
      </right>
      <top style="dashed">
        <color rgb="FF000000"/>
      </top>
      <bottom style="dashed">
        <color rgb="FF000000"/>
      </bottom>
      <diagonal/>
    </border>
    <border>
      <left style="dashed">
        <color rgb="FF000000"/>
      </left>
      <right style="medium">
        <color indexed="64"/>
      </right>
      <top style="dashed">
        <color rgb="FF000000"/>
      </top>
      <bottom style="dashed">
        <color rgb="FF000000"/>
      </bottom>
      <diagonal/>
    </border>
    <border>
      <left style="dashed">
        <color rgb="FF000000"/>
      </left>
      <right/>
      <top style="dashed">
        <color rgb="FF000000"/>
      </top>
      <bottom style="dashed">
        <color rgb="FF000000"/>
      </bottom>
      <diagonal/>
    </border>
    <border>
      <left style="dashed">
        <color indexed="64"/>
      </left>
      <right style="dashed">
        <color rgb="FF000000"/>
      </right>
      <top style="dashed">
        <color rgb="FF000000"/>
      </top>
      <bottom style="dashed">
        <color rgb="FF000000"/>
      </bottom>
      <diagonal/>
    </border>
    <border>
      <left style="medium">
        <color indexed="64"/>
      </left>
      <right style="dashed">
        <color rgb="FF000000"/>
      </right>
      <top style="dashed">
        <color rgb="FF000000"/>
      </top>
      <bottom style="dashed">
        <color rgb="FF000000"/>
      </bottom>
      <diagonal/>
    </border>
    <border>
      <left style="medium">
        <color indexed="64"/>
      </left>
      <right style="dashed">
        <color indexed="64"/>
      </right>
      <top style="dashed">
        <color rgb="FF000000"/>
      </top>
      <bottom style="medium">
        <color indexed="64"/>
      </bottom>
      <diagonal/>
    </border>
    <border>
      <left style="dashed">
        <color indexed="64"/>
      </left>
      <right style="dashed">
        <color indexed="64"/>
      </right>
      <top style="dashed">
        <color rgb="FF000000"/>
      </top>
      <bottom style="medium">
        <color indexed="64"/>
      </bottom>
      <diagonal/>
    </border>
    <border>
      <left style="dashed">
        <color indexed="64"/>
      </left>
      <right style="medium">
        <color indexed="64"/>
      </right>
      <top style="dashed">
        <color rgb="FF000000"/>
      </top>
      <bottom style="medium">
        <color indexed="64"/>
      </bottom>
      <diagonal/>
    </border>
    <border>
      <left/>
      <right style="dashed">
        <color indexed="64"/>
      </right>
      <top style="dashed">
        <color rgb="FF000000"/>
      </top>
      <bottom style="medium">
        <color indexed="64"/>
      </bottom>
      <diagonal/>
    </border>
    <border>
      <left style="dashed">
        <color indexed="64"/>
      </left>
      <right style="dashed">
        <color indexed="64"/>
      </right>
      <top/>
      <bottom/>
      <diagonal/>
    </border>
    <border>
      <left style="dashed">
        <color indexed="64"/>
      </left>
      <right/>
      <top/>
      <bottom/>
      <diagonal/>
    </border>
    <border>
      <left style="medium">
        <color indexed="64"/>
      </left>
      <right style="dashed">
        <color indexed="64"/>
      </right>
      <top/>
      <bottom/>
      <diagonal/>
    </border>
    <border>
      <left style="dashed">
        <color rgb="FF000000"/>
      </left>
      <right style="dashed">
        <color rgb="FF000000"/>
      </right>
      <top/>
      <bottom style="dashed">
        <color rgb="FF000000"/>
      </bottom>
      <diagonal/>
    </border>
    <border>
      <left style="dashed">
        <color rgb="FF000000"/>
      </left>
      <right style="medium">
        <color indexed="64"/>
      </right>
      <top/>
      <bottom style="dashed">
        <color rgb="FF000000"/>
      </bottom>
      <diagonal/>
    </border>
    <border>
      <left style="medium">
        <color indexed="64"/>
      </left>
      <right style="dashed">
        <color rgb="FF000000"/>
      </right>
      <top style="dashed">
        <color indexed="64"/>
      </top>
      <bottom style="dashed">
        <color indexed="64"/>
      </bottom>
      <diagonal/>
    </border>
    <border>
      <left style="dashed">
        <color rgb="FF000000"/>
      </left>
      <right style="dashed">
        <color rgb="FF000000"/>
      </right>
      <top style="dashed">
        <color indexed="64"/>
      </top>
      <bottom style="dashed">
        <color indexed="64"/>
      </bottom>
      <diagonal/>
    </border>
    <border>
      <left style="dashed">
        <color rgb="FF000000"/>
      </left>
      <right/>
      <top style="dashed">
        <color indexed="64"/>
      </top>
      <bottom style="dashed">
        <color indexed="64"/>
      </bottom>
      <diagonal/>
    </border>
    <border>
      <left style="dashed">
        <color indexed="64"/>
      </left>
      <right style="dashed">
        <color rgb="FF000000"/>
      </right>
      <top style="dashed">
        <color rgb="FF000000"/>
      </top>
      <bottom style="dashed">
        <color indexed="64"/>
      </bottom>
      <diagonal/>
    </border>
    <border>
      <left style="dashed">
        <color rgb="FF000000"/>
      </left>
      <right style="medium">
        <color indexed="64"/>
      </right>
      <top style="dashed">
        <color indexed="64"/>
      </top>
      <bottom style="dashed">
        <color indexed="64"/>
      </bottom>
      <diagonal/>
    </border>
    <border>
      <left style="medium">
        <color rgb="FF000000"/>
      </left>
      <right style="dashed">
        <color rgb="FF000000"/>
      </right>
      <top/>
      <bottom/>
      <diagonal/>
    </border>
    <border>
      <left style="dashed">
        <color rgb="FF000000"/>
      </left>
      <right style="dashed">
        <color rgb="FF000000"/>
      </right>
      <top/>
      <bottom/>
      <diagonal/>
    </border>
    <border>
      <left/>
      <right style="dashed">
        <color indexed="64"/>
      </right>
      <top/>
      <bottom style="dashed">
        <color indexed="64"/>
      </bottom>
      <diagonal/>
    </border>
    <border>
      <left style="medium">
        <color rgb="FF000000"/>
      </left>
      <right style="dashed">
        <color rgb="FF000000"/>
      </right>
      <top style="dashed">
        <color rgb="FF000000"/>
      </top>
      <bottom/>
      <diagonal/>
    </border>
    <border>
      <left style="dashed">
        <color rgb="FF000000"/>
      </left>
      <right style="dashed">
        <color rgb="FF000000"/>
      </right>
      <top style="dashed">
        <color rgb="FF000000"/>
      </top>
      <bottom/>
      <diagonal/>
    </border>
    <border>
      <left style="dashed">
        <color rgb="FF000000"/>
      </left>
      <right style="medium">
        <color rgb="FF000000"/>
      </right>
      <top style="dashed">
        <color rgb="FF000000"/>
      </top>
      <bottom/>
      <diagonal/>
    </border>
    <border>
      <left style="dashed">
        <color rgb="FF000000"/>
      </left>
      <right style="medium">
        <color indexed="64"/>
      </right>
      <top style="dashed">
        <color rgb="FF000000"/>
      </top>
      <bottom/>
      <diagonal/>
    </border>
    <border>
      <left style="medium">
        <color rgb="FF000000"/>
      </left>
      <right style="dashed">
        <color rgb="FF000000"/>
      </right>
      <top/>
      <bottom style="dashed">
        <color indexed="64"/>
      </bottom>
      <diagonal/>
    </border>
    <border>
      <left style="dashed">
        <color rgb="FF000000"/>
      </left>
      <right style="dashed">
        <color rgb="FF000000"/>
      </right>
      <top/>
      <bottom style="dashed">
        <color indexed="64"/>
      </bottom>
      <diagonal/>
    </border>
    <border>
      <left style="dashed">
        <color rgb="FF000000"/>
      </left>
      <right style="medium">
        <color indexed="64"/>
      </right>
      <top/>
      <bottom style="dashed">
        <color indexed="64"/>
      </bottom>
      <diagonal/>
    </border>
    <border>
      <left style="medium">
        <color rgb="FF000000"/>
      </left>
      <right style="dashed">
        <color rgb="FF000000"/>
      </right>
      <top style="dashed">
        <color indexed="64"/>
      </top>
      <bottom style="dashed">
        <color indexed="64"/>
      </bottom>
      <diagonal/>
    </border>
    <border>
      <left style="medium">
        <color rgb="FF000000"/>
      </left>
      <right style="dashed">
        <color rgb="FF000000"/>
      </right>
      <top/>
      <bottom style="dashed">
        <color rgb="FF000000"/>
      </bottom>
      <diagonal/>
    </border>
    <border>
      <left style="thin">
        <color rgb="FF000000"/>
      </left>
      <right style="thin">
        <color rgb="FF000000"/>
      </right>
      <top style="dashed">
        <color indexed="64"/>
      </top>
      <bottom style="dashed">
        <color indexed="64"/>
      </bottom>
      <diagonal/>
    </border>
    <border>
      <left/>
      <right/>
      <top style="dashed">
        <color indexed="64"/>
      </top>
      <bottom style="dashed">
        <color indexed="64"/>
      </bottom>
      <diagonal/>
    </border>
    <border>
      <left style="dashed">
        <color indexed="64"/>
      </left>
      <right style="dashed">
        <color indexed="64"/>
      </right>
      <top style="medium">
        <color indexed="64"/>
      </top>
      <bottom/>
      <diagonal/>
    </border>
    <border>
      <left style="dashed">
        <color indexed="64"/>
      </left>
      <right style="medium">
        <color indexed="64"/>
      </right>
      <top/>
      <bottom/>
      <diagonal/>
    </border>
    <border>
      <left/>
      <right/>
      <top style="dashed">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dashed">
        <color indexed="64"/>
      </right>
      <top style="medium">
        <color indexed="64"/>
      </top>
      <bottom/>
      <diagonal/>
    </border>
    <border>
      <left/>
      <right/>
      <top/>
      <bottom style="dashed">
        <color indexed="64"/>
      </bottom>
      <diagonal/>
    </border>
    <border>
      <left style="medium">
        <color indexed="64"/>
      </left>
      <right/>
      <top style="dashed">
        <color indexed="64"/>
      </top>
      <bottom style="medium">
        <color indexed="64"/>
      </bottom>
      <diagonal/>
    </border>
    <border>
      <left style="dashed">
        <color indexed="64"/>
      </left>
      <right style="dashed">
        <color indexed="64"/>
      </right>
      <top style="medium">
        <color indexed="64"/>
      </top>
      <bottom style="hair">
        <color indexed="64"/>
      </bottom>
      <diagonal/>
    </border>
    <border>
      <left style="dashed">
        <color indexed="64"/>
      </left>
      <right style="dashed">
        <color indexed="64"/>
      </right>
      <top style="dashed">
        <color indexed="64"/>
      </top>
      <bottom style="hair">
        <color indexed="64"/>
      </bottom>
      <diagonal/>
    </border>
    <border>
      <left style="dashed">
        <color rgb="FF000000"/>
      </left>
      <right style="medium">
        <color indexed="64"/>
      </right>
      <top style="dashed">
        <color indexed="64"/>
      </top>
      <bottom style="hair">
        <color indexed="64"/>
      </bottom>
      <diagonal/>
    </border>
    <border>
      <left style="medium">
        <color rgb="FF000000"/>
      </left>
      <right style="dashed">
        <color rgb="FF000000"/>
      </right>
      <top style="dashed">
        <color indexed="64"/>
      </top>
      <bottom style="dotted">
        <color indexed="64"/>
      </bottom>
      <diagonal/>
    </border>
    <border>
      <left style="dashed">
        <color rgb="FF000000"/>
      </left>
      <right style="dashed">
        <color rgb="FF000000"/>
      </right>
      <top style="dashed">
        <color indexed="64"/>
      </top>
      <bottom style="dotted">
        <color indexed="64"/>
      </bottom>
      <diagonal/>
    </border>
    <border>
      <left style="dashed">
        <color indexed="64"/>
      </left>
      <right style="dashed">
        <color indexed="64"/>
      </right>
      <top/>
      <bottom style="dotted">
        <color indexed="64"/>
      </bottom>
      <diagonal/>
    </border>
    <border>
      <left style="dashed">
        <color indexed="64"/>
      </left>
      <right style="dashed">
        <color indexed="64"/>
      </right>
      <top style="dotted">
        <color indexed="64"/>
      </top>
      <bottom/>
      <diagonal/>
    </border>
  </borders>
  <cellStyleXfs count="10">
    <xf numFmtId="0" fontId="0" fillId="0" borderId="0"/>
    <xf numFmtId="0" fontId="23" fillId="0" borderId="0"/>
    <xf numFmtId="0" fontId="23" fillId="0" borderId="0">
      <alignment vertical="center"/>
    </xf>
    <xf numFmtId="0" fontId="1" fillId="0" borderId="0">
      <alignment vertical="center"/>
    </xf>
    <xf numFmtId="0" fontId="23" fillId="0" borderId="0">
      <alignment vertical="center"/>
    </xf>
    <xf numFmtId="0" fontId="23"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cellStyleXfs>
  <cellXfs count="399">
    <xf numFmtId="0" fontId="0" fillId="0" borderId="0" xfId="0"/>
    <xf numFmtId="0" fontId="2" fillId="0" borderId="0" xfId="0" applyFont="1" applyFill="1" applyAlignment="1">
      <alignment vertical="center"/>
    </xf>
    <xf numFmtId="0" fontId="2" fillId="0" borderId="0" xfId="0" applyFont="1" applyFill="1" applyBorder="1" applyAlignment="1">
      <alignment horizontal="center" vertical="center" wrapText="1"/>
    </xf>
    <xf numFmtId="0" fontId="1" fillId="0" borderId="0" xfId="8">
      <alignment vertical="center"/>
    </xf>
    <xf numFmtId="0" fontId="3" fillId="0" borderId="0" xfId="0" applyFont="1" applyFill="1" applyBorder="1" applyAlignment="1">
      <alignment horizontal="left" vertical="center"/>
    </xf>
    <xf numFmtId="0" fontId="4" fillId="0" borderId="1" xfId="2" applyFont="1" applyFill="1" applyBorder="1" applyAlignment="1">
      <alignment vertical="center"/>
    </xf>
    <xf numFmtId="0" fontId="5"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5" fillId="2" borderId="2" xfId="0" applyFont="1" applyFill="1" applyBorder="1" applyAlignment="1">
      <alignment vertical="center" wrapText="1"/>
    </xf>
    <xf numFmtId="0" fontId="6" fillId="0" borderId="2" xfId="6" applyFont="1" applyFill="1" applyBorder="1" applyAlignment="1">
      <alignment horizontal="center" vertical="center" wrapText="1"/>
    </xf>
    <xf numFmtId="0" fontId="6" fillId="0" borderId="13" xfId="0" applyFont="1" applyFill="1" applyBorder="1" applyAlignment="1">
      <alignment horizontal="center" vertical="center" wrapText="1"/>
    </xf>
    <xf numFmtId="0" fontId="5" fillId="0" borderId="13" xfId="6" applyFont="1" applyFill="1" applyBorder="1" applyAlignment="1">
      <alignment horizontal="center" vertical="center" wrapText="1"/>
    </xf>
    <xf numFmtId="0" fontId="5" fillId="0" borderId="14" xfId="6" applyFont="1" applyFill="1" applyBorder="1" applyAlignment="1">
      <alignment horizontal="center" vertical="center" wrapText="1"/>
    </xf>
    <xf numFmtId="0" fontId="6" fillId="3" borderId="2" xfId="0" applyFont="1" applyFill="1" applyBorder="1" applyAlignment="1">
      <alignment horizontal="center" vertical="center"/>
    </xf>
    <xf numFmtId="0" fontId="5" fillId="0" borderId="2" xfId="0" applyFont="1" applyFill="1" applyBorder="1" applyAlignment="1">
      <alignment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0" borderId="21" xfId="6" applyFont="1" applyFill="1" applyBorder="1" applyAlignment="1">
      <alignment horizontal="center" vertical="center" wrapText="1"/>
    </xf>
    <xf numFmtId="0" fontId="6" fillId="0" borderId="0" xfId="2" applyFont="1" applyFill="1" applyBorder="1" applyAlignment="1">
      <alignment horizontal="center" vertical="center"/>
    </xf>
    <xf numFmtId="0" fontId="7" fillId="0" borderId="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2" borderId="25"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5" fillId="2" borderId="25" xfId="0" applyFont="1" applyFill="1" applyBorder="1" applyAlignment="1">
      <alignment vertical="center" shrinkToFit="1"/>
    </xf>
    <xf numFmtId="0" fontId="2" fillId="0" borderId="0" xfId="0" applyFont="1" applyFill="1" applyAlignment="1">
      <alignment vertical="center" shrinkToFit="1"/>
    </xf>
    <xf numFmtId="0" fontId="2" fillId="0" borderId="0" xfId="0" applyFont="1" applyFill="1" applyAlignment="1">
      <alignment horizontal="center" vertical="center"/>
    </xf>
    <xf numFmtId="0" fontId="7" fillId="0" borderId="18" xfId="0" applyFont="1" applyFill="1" applyBorder="1" applyAlignment="1">
      <alignment vertical="center"/>
    </xf>
    <xf numFmtId="0" fontId="5" fillId="2" borderId="1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6" fillId="3" borderId="2" xfId="0" applyFont="1" applyFill="1" applyBorder="1" applyAlignment="1">
      <alignment horizontal="center" vertical="center" shrinkToFit="1"/>
    </xf>
    <xf numFmtId="0" fontId="6" fillId="3" borderId="26" xfId="0" applyFont="1" applyFill="1" applyBorder="1" applyAlignment="1">
      <alignment horizontal="center" vertical="center" wrapText="1"/>
    </xf>
    <xf numFmtId="0" fontId="6" fillId="3" borderId="24" xfId="0" applyFont="1" applyFill="1" applyBorder="1" applyAlignment="1">
      <alignment horizontal="left" vertical="center" wrapText="1"/>
    </xf>
    <xf numFmtId="0" fontId="6" fillId="3" borderId="24" xfId="0" applyFont="1" applyFill="1" applyBorder="1" applyAlignment="1">
      <alignment horizontal="center" vertical="center" shrinkToFit="1"/>
    </xf>
    <xf numFmtId="0" fontId="6" fillId="3" borderId="24"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0" borderId="18" xfId="0" applyFont="1" applyFill="1" applyBorder="1" applyAlignment="1">
      <alignment vertical="center"/>
    </xf>
    <xf numFmtId="0" fontId="6" fillId="3" borderId="4" xfId="0" applyFont="1" applyFill="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27" xfId="0" applyFont="1" applyBorder="1" applyAlignment="1">
      <alignment horizontal="center" vertical="center" wrapText="1"/>
    </xf>
    <xf numFmtId="0" fontId="9" fillId="0" borderId="31" xfId="0" applyFont="1" applyBorder="1" applyAlignment="1">
      <alignment horizontal="center" vertical="center" wrapText="1"/>
    </xf>
    <xf numFmtId="0" fontId="6" fillId="5" borderId="6"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4" borderId="39" xfId="0" applyFont="1" applyFill="1" applyBorder="1" applyAlignment="1">
      <alignment vertical="center" wrapText="1"/>
    </xf>
    <xf numFmtId="0" fontId="6" fillId="3" borderId="39"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0" fillId="0" borderId="42" xfId="0" applyFont="1" applyBorder="1" applyAlignment="1">
      <alignment horizontal="center" vertical="center" wrapText="1"/>
    </xf>
    <xf numFmtId="0" fontId="0" fillId="0" borderId="4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8"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48" xfId="0" applyFont="1" applyBorder="1" applyAlignment="1">
      <alignment horizontal="center" vertical="center" wrapText="1"/>
    </xf>
    <xf numFmtId="0" fontId="5" fillId="0" borderId="3" xfId="6" applyFont="1" applyFill="1" applyBorder="1" applyAlignment="1">
      <alignment horizontal="center" vertical="center" wrapText="1"/>
    </xf>
    <xf numFmtId="0" fontId="5" fillId="0" borderId="2" xfId="6" applyFont="1" applyFill="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31" xfId="0" applyFont="1" applyBorder="1" applyAlignment="1">
      <alignment horizontal="center" vertical="center" wrapText="1"/>
    </xf>
    <xf numFmtId="0" fontId="5" fillId="0" borderId="18" xfId="0" applyFont="1" applyFill="1" applyBorder="1" applyAlignment="1">
      <alignment vertical="center" wrapText="1"/>
    </xf>
    <xf numFmtId="0" fontId="5" fillId="2" borderId="5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0" borderId="5" xfId="6"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0" borderId="9" xfId="0" applyFont="1" applyFill="1" applyBorder="1" applyAlignment="1">
      <alignment vertical="center" wrapText="1"/>
    </xf>
    <xf numFmtId="0" fontId="10" fillId="0" borderId="2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2"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57"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58" xfId="0" applyFont="1" applyBorder="1" applyAlignment="1">
      <alignment horizontal="center" vertical="center" wrapText="1"/>
    </xf>
    <xf numFmtId="0" fontId="9" fillId="0" borderId="59"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48"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42" xfId="0" applyFont="1" applyBorder="1" applyAlignment="1">
      <alignment horizontal="center" vertical="center" wrapText="1"/>
    </xf>
    <xf numFmtId="0" fontId="5" fillId="0" borderId="1" xfId="2" applyFont="1" applyFill="1" applyBorder="1" applyAlignment="1">
      <alignment vertical="center"/>
    </xf>
    <xf numFmtId="0" fontId="11" fillId="6" borderId="6" xfId="4" applyFont="1" applyFill="1" applyBorder="1" applyAlignment="1">
      <alignment horizontal="center" vertical="center"/>
    </xf>
    <xf numFmtId="0" fontId="12" fillId="0" borderId="2" xfId="4" applyFont="1" applyBorder="1" applyAlignment="1">
      <alignment horizontal="center" vertical="center" shrinkToFit="1"/>
    </xf>
    <xf numFmtId="0" fontId="13" fillId="0" borderId="24" xfId="4" applyFont="1" applyBorder="1" applyAlignment="1">
      <alignment horizontal="center" vertical="center"/>
    </xf>
    <xf numFmtId="0" fontId="13" fillId="2" borderId="2" xfId="4" applyFont="1" applyFill="1" applyBorder="1" applyAlignment="1">
      <alignment horizontal="center" vertical="center"/>
    </xf>
    <xf numFmtId="0" fontId="11" fillId="2" borderId="5" xfId="4" applyFont="1" applyFill="1" applyBorder="1" applyAlignment="1">
      <alignment vertical="center"/>
    </xf>
    <xf numFmtId="0" fontId="13" fillId="0" borderId="2" xfId="4" applyFont="1" applyBorder="1" applyAlignment="1">
      <alignment horizontal="center" vertical="center" shrinkToFit="1"/>
    </xf>
    <xf numFmtId="0" fontId="11" fillId="0" borderId="2" xfId="4" applyFont="1" applyBorder="1" applyAlignment="1">
      <alignment horizontal="center" vertical="center"/>
    </xf>
    <xf numFmtId="0" fontId="13" fillId="0" borderId="2" xfId="4" applyFont="1" applyBorder="1" applyAlignment="1">
      <alignment horizontal="center" vertical="center"/>
    </xf>
    <xf numFmtId="0" fontId="14" fillId="6" borderId="2" xfId="4" applyFont="1" applyFill="1" applyBorder="1" applyAlignment="1">
      <alignment horizontal="center" vertical="center"/>
    </xf>
    <xf numFmtId="0" fontId="14" fillId="6" borderId="5" xfId="4" applyFont="1" applyFill="1" applyBorder="1">
      <alignment vertical="center"/>
    </xf>
    <xf numFmtId="0" fontId="11" fillId="2" borderId="2" xfId="4" applyFont="1" applyFill="1" applyBorder="1" applyAlignment="1">
      <alignment horizontal="center" vertical="center" shrinkToFit="1"/>
    </xf>
    <xf numFmtId="0" fontId="14" fillId="2" borderId="2" xfId="4" applyFont="1" applyFill="1" applyBorder="1" applyAlignment="1">
      <alignment horizontal="center" vertical="center"/>
    </xf>
    <xf numFmtId="0" fontId="14" fillId="2" borderId="5" xfId="4" applyFont="1" applyFill="1" applyBorder="1">
      <alignment vertical="center"/>
    </xf>
    <xf numFmtId="0" fontId="11" fillId="2" borderId="2" xfId="4" applyFont="1" applyFill="1" applyBorder="1" applyAlignment="1">
      <alignment horizontal="center" vertical="center"/>
    </xf>
    <xf numFmtId="0" fontId="11" fillId="2" borderId="2" xfId="8" applyFont="1" applyFill="1" applyBorder="1" applyAlignment="1">
      <alignment horizontal="center" vertical="center"/>
    </xf>
    <xf numFmtId="0" fontId="11" fillId="2" borderId="5" xfId="8" applyFont="1" applyFill="1" applyBorder="1">
      <alignment vertical="center"/>
    </xf>
    <xf numFmtId="0" fontId="11" fillId="6" borderId="2" xfId="8" applyFont="1" applyFill="1" applyBorder="1" applyAlignment="1">
      <alignment horizontal="center" vertical="center"/>
    </xf>
    <xf numFmtId="0" fontId="11" fillId="6" borderId="5" xfId="8" applyFont="1" applyFill="1" applyBorder="1">
      <alignment vertical="center"/>
    </xf>
    <xf numFmtId="0" fontId="15" fillId="2" borderId="5" xfId="4" applyFont="1" applyFill="1" applyBorder="1">
      <alignment vertical="center"/>
    </xf>
    <xf numFmtId="0" fontId="13" fillId="0" borderId="4" xfId="4" applyFont="1" applyBorder="1" applyAlignment="1">
      <alignment horizontal="center" vertical="center"/>
    </xf>
    <xf numFmtId="0" fontId="6" fillId="0" borderId="5" xfId="5" applyFont="1" applyBorder="1" applyAlignment="1">
      <alignment horizontal="center" vertical="center"/>
    </xf>
    <xf numFmtId="0" fontId="5" fillId="0" borderId="5" xfId="5" applyFont="1" applyBorder="1" applyAlignment="1">
      <alignment horizontal="center" vertical="center"/>
    </xf>
    <xf numFmtId="0" fontId="5" fillId="6" borderId="5" xfId="5" applyFont="1" applyFill="1" applyBorder="1" applyAlignment="1">
      <alignment horizontal="center" vertical="center"/>
    </xf>
    <xf numFmtId="0" fontId="5" fillId="6" borderId="8" xfId="5" applyFont="1" applyFill="1" applyBorder="1" applyAlignment="1">
      <alignment horizontal="center" vertical="center"/>
    </xf>
    <xf numFmtId="0" fontId="12" fillId="0" borderId="13" xfId="4" applyFont="1" applyBorder="1" applyAlignment="1">
      <alignment horizontal="center" vertical="center" shrinkToFit="1"/>
    </xf>
    <xf numFmtId="0" fontId="13" fillId="0" borderId="18" xfId="4" applyFont="1" applyBorder="1" applyAlignment="1">
      <alignment horizontal="center" vertical="center"/>
    </xf>
    <xf numFmtId="0" fontId="12" fillId="6" borderId="6" xfId="4" applyFont="1" applyFill="1" applyBorder="1" applyAlignment="1">
      <alignment horizontal="center" vertical="center" shrinkToFit="1"/>
    </xf>
    <xf numFmtId="0" fontId="11" fillId="6" borderId="8" xfId="8" applyFont="1" applyFill="1" applyBorder="1">
      <alignment vertical="center"/>
    </xf>
    <xf numFmtId="0" fontId="14" fillId="0" borderId="1" xfId="2" applyFont="1" applyFill="1" applyBorder="1" applyAlignment="1">
      <alignment vertical="center"/>
    </xf>
    <xf numFmtId="0" fontId="2" fillId="0" borderId="3" xfId="4" applyFont="1" applyBorder="1" applyAlignment="1">
      <alignment vertical="center"/>
    </xf>
    <xf numFmtId="0" fontId="16" fillId="6" borderId="24" xfId="4" applyFont="1" applyFill="1" applyBorder="1" applyAlignment="1">
      <alignment horizontal="center" vertical="center" shrinkToFit="1"/>
    </xf>
    <xf numFmtId="0" fontId="2" fillId="6" borderId="23" xfId="8" applyFont="1" applyFill="1" applyBorder="1">
      <alignment vertical="center"/>
    </xf>
    <xf numFmtId="0" fontId="13" fillId="0" borderId="2" xfId="4" applyFont="1" applyBorder="1" applyAlignment="1">
      <alignment horizontal="center" vertical="center"/>
    </xf>
    <xf numFmtId="0" fontId="13" fillId="0" borderId="4" xfId="4" applyFont="1" applyBorder="1" applyAlignment="1">
      <alignment horizontal="center" vertical="center"/>
    </xf>
    <xf numFmtId="0" fontId="5" fillId="2"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1" xfId="2" applyFont="1" applyFill="1" applyBorder="1" applyAlignment="1">
      <alignment vertical="center"/>
    </xf>
    <xf numFmtId="0" fontId="5" fillId="4" borderId="74"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39" xfId="0" applyFont="1" applyFill="1" applyBorder="1" applyAlignment="1">
      <alignment horizontal="center" vertical="center" shrinkToFit="1"/>
    </xf>
    <xf numFmtId="0" fontId="6" fillId="7" borderId="24"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6" fillId="7" borderId="75" xfId="0" applyFont="1" applyFill="1" applyBorder="1" applyAlignment="1">
      <alignment horizontal="center" vertical="center" shrinkToFit="1"/>
    </xf>
    <xf numFmtId="0" fontId="0" fillId="0" borderId="76"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78" xfId="0" applyFont="1" applyBorder="1" applyAlignment="1">
      <alignment horizontal="center" vertical="center" wrapText="1"/>
    </xf>
    <xf numFmtId="0" fontId="0" fillId="0" borderId="78" xfId="0" applyFont="1" applyBorder="1" applyAlignment="1">
      <alignment horizontal="center" vertical="center" wrapText="1"/>
    </xf>
    <xf numFmtId="0" fontId="5" fillId="7" borderId="24"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24" xfId="0" applyFont="1" applyFill="1" applyBorder="1" applyAlignment="1">
      <alignment horizontal="center" vertical="center" shrinkToFit="1"/>
    </xf>
    <xf numFmtId="0" fontId="6" fillId="9" borderId="2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18" xfId="0" applyFont="1" applyFill="1" applyBorder="1" applyAlignment="1">
      <alignment vertical="center"/>
    </xf>
    <xf numFmtId="0" fontId="6" fillId="9" borderId="2" xfId="0" applyFont="1" applyFill="1" applyBorder="1" applyAlignment="1">
      <alignment horizontal="center" vertical="center" shrinkToFit="1"/>
    </xf>
    <xf numFmtId="0" fontId="6" fillId="9" borderId="26"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18" xfId="0" applyFont="1" applyFill="1" applyBorder="1" applyAlignment="1">
      <alignment vertical="center"/>
    </xf>
    <xf numFmtId="0" fontId="9" fillId="7" borderId="27" xfId="0" applyFont="1" applyFill="1" applyBorder="1" applyAlignment="1">
      <alignment horizontal="center" vertical="center" wrapText="1"/>
    </xf>
    <xf numFmtId="0" fontId="9" fillId="7" borderId="28" xfId="0" applyFont="1" applyFill="1" applyBorder="1" applyAlignment="1">
      <alignment horizontal="center" vertical="center" wrapText="1"/>
    </xf>
    <xf numFmtId="0" fontId="10" fillId="7" borderId="28" xfId="0" applyFont="1" applyFill="1" applyBorder="1" applyAlignment="1">
      <alignment horizontal="center" vertical="center" wrapText="1"/>
    </xf>
    <xf numFmtId="0" fontId="10" fillId="7" borderId="29" xfId="0" applyFont="1" applyFill="1" applyBorder="1" applyAlignment="1">
      <alignment horizontal="center" vertical="center" wrapText="1"/>
    </xf>
    <xf numFmtId="0" fontId="10" fillId="7" borderId="30" xfId="0" applyFont="1" applyFill="1" applyBorder="1" applyAlignment="1">
      <alignment horizontal="center" vertical="center" wrapText="1"/>
    </xf>
    <xf numFmtId="0" fontId="10" fillId="7" borderId="31" xfId="0" applyFont="1" applyFill="1" applyBorder="1" applyAlignment="1">
      <alignment horizontal="center" vertical="center" wrapText="1"/>
    </xf>
    <xf numFmtId="0" fontId="10" fillId="7" borderId="27" xfId="0" applyFont="1" applyFill="1" applyBorder="1" applyAlignment="1">
      <alignment horizontal="center" vertical="center" wrapText="1"/>
    </xf>
    <xf numFmtId="0" fontId="9" fillId="7" borderId="29" xfId="0" applyFont="1" applyFill="1" applyBorder="1" applyAlignment="1">
      <alignment horizontal="center" vertical="center" wrapText="1"/>
    </xf>
    <xf numFmtId="0" fontId="9" fillId="7" borderId="32" xfId="0" applyFont="1" applyFill="1" applyBorder="1" applyAlignment="1">
      <alignment horizontal="center" vertical="center" wrapText="1"/>
    </xf>
    <xf numFmtId="0" fontId="10" fillId="7" borderId="33" xfId="0" applyFont="1" applyFill="1" applyBorder="1" applyAlignment="1">
      <alignment horizontal="center" vertical="center" wrapText="1"/>
    </xf>
    <xf numFmtId="0" fontId="9" fillId="7" borderId="34" xfId="0" applyFont="1" applyFill="1" applyBorder="1" applyAlignment="1">
      <alignment horizontal="center" vertical="center" wrapText="1"/>
    </xf>
    <xf numFmtId="0" fontId="6" fillId="7" borderId="2" xfId="6"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0" fillId="7" borderId="28" xfId="0" applyFont="1" applyFill="1" applyBorder="1" applyAlignment="1">
      <alignment horizontal="center" vertical="center" wrapText="1"/>
    </xf>
    <xf numFmtId="0" fontId="0" fillId="7" borderId="31" xfId="0" applyFont="1" applyFill="1" applyBorder="1" applyAlignment="1">
      <alignment horizontal="center" vertical="center" wrapText="1"/>
    </xf>
    <xf numFmtId="0" fontId="5" fillId="7" borderId="21" xfId="6" applyFont="1" applyFill="1" applyBorder="1" applyAlignment="1">
      <alignment horizontal="center" vertical="center" wrapText="1"/>
    </xf>
    <xf numFmtId="0" fontId="5" fillId="7" borderId="13" xfId="6" applyFont="1" applyFill="1" applyBorder="1" applyAlignment="1">
      <alignment horizontal="center" vertical="center" wrapText="1"/>
    </xf>
    <xf numFmtId="0" fontId="5" fillId="7" borderId="14" xfId="6" applyFont="1" applyFill="1" applyBorder="1" applyAlignment="1">
      <alignment horizontal="center" vertical="center" wrapText="1"/>
    </xf>
    <xf numFmtId="0" fontId="9" fillId="7" borderId="30" xfId="0" applyFont="1" applyFill="1" applyBorder="1" applyAlignment="1">
      <alignment horizontal="center" vertical="center" wrapText="1"/>
    </xf>
    <xf numFmtId="0" fontId="6" fillId="7" borderId="4" xfId="6" applyFont="1" applyFill="1" applyBorder="1" applyAlignment="1">
      <alignment horizontal="center" vertical="center" wrapText="1"/>
    </xf>
    <xf numFmtId="0" fontId="9" fillId="7" borderId="31" xfId="0" applyFont="1" applyFill="1" applyBorder="1" applyAlignment="1">
      <alignment horizontal="center" vertical="center" wrapText="1"/>
    </xf>
    <xf numFmtId="0" fontId="6" fillId="7" borderId="5" xfId="6" applyFont="1" applyFill="1" applyBorder="1" applyAlignment="1">
      <alignment horizontal="center" vertical="center" wrapText="1"/>
    </xf>
    <xf numFmtId="0" fontId="6" fillId="7" borderId="18" xfId="6" applyFont="1" applyFill="1" applyBorder="1" applyAlignment="1">
      <alignment horizontal="center" vertical="center" wrapText="1"/>
    </xf>
    <xf numFmtId="0" fontId="6" fillId="7" borderId="4" xfId="6" applyFont="1" applyFill="1" applyBorder="1" applyAlignment="1">
      <alignment horizontal="center" vertical="center"/>
    </xf>
    <xf numFmtId="0" fontId="6" fillId="7" borderId="2" xfId="6" applyFont="1" applyFill="1" applyBorder="1" applyAlignment="1">
      <alignment horizontal="center" vertical="center"/>
    </xf>
    <xf numFmtId="0" fontId="6" fillId="7" borderId="3" xfId="6" applyFont="1" applyFill="1" applyBorder="1" applyAlignment="1">
      <alignment horizontal="center" vertical="center" wrapText="1"/>
    </xf>
    <xf numFmtId="0" fontId="9" fillId="7" borderId="52" xfId="0" applyFont="1" applyFill="1" applyBorder="1" applyAlignment="1">
      <alignment horizontal="center" vertical="center" wrapText="1"/>
    </xf>
    <xf numFmtId="0" fontId="9" fillId="7" borderId="53" xfId="0" applyFont="1" applyFill="1" applyBorder="1" applyAlignment="1">
      <alignment horizontal="center" vertical="center" wrapText="1"/>
    </xf>
    <xf numFmtId="0" fontId="9" fillId="7" borderId="61" xfId="0" applyFont="1" applyFill="1" applyBorder="1" applyAlignment="1">
      <alignment horizontal="center" vertical="center" wrapText="1"/>
    </xf>
    <xf numFmtId="0" fontId="10" fillId="7" borderId="52" xfId="0" applyFont="1" applyFill="1" applyBorder="1" applyAlignment="1">
      <alignment horizontal="center" vertical="center" wrapText="1"/>
    </xf>
    <xf numFmtId="0" fontId="10" fillId="7" borderId="53" xfId="0" applyFont="1" applyFill="1" applyBorder="1" applyAlignment="1">
      <alignment horizontal="center" vertical="center" wrapText="1"/>
    </xf>
    <xf numFmtId="0" fontId="10" fillId="7" borderId="54" xfId="0" applyFont="1" applyFill="1" applyBorder="1" applyAlignment="1">
      <alignment horizontal="center" vertical="center" wrapText="1"/>
    </xf>
    <xf numFmtId="0" fontId="9" fillId="7" borderId="55"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shrinkToFit="1"/>
    </xf>
    <xf numFmtId="0" fontId="5" fillId="2" borderId="39"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8" borderId="9"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6" fillId="2" borderId="9" xfId="0" applyFont="1" applyFill="1" applyBorder="1" applyAlignment="1">
      <alignment vertical="center"/>
    </xf>
    <xf numFmtId="0" fontId="5" fillId="2" borderId="2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2" xfId="0" applyFont="1" applyFill="1" applyBorder="1" applyAlignment="1">
      <alignment vertical="center"/>
    </xf>
    <xf numFmtId="0" fontId="5" fillId="2" borderId="18"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18" fillId="0" borderId="0" xfId="0" applyFont="1" applyFill="1" applyAlignment="1">
      <alignment horizontal="left" vertical="center" wrapText="1"/>
    </xf>
    <xf numFmtId="0" fontId="5" fillId="2" borderId="1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1" fillId="6" borderId="63" xfId="4" applyFont="1" applyFill="1" applyBorder="1" applyAlignment="1">
      <alignment horizontal="center" vertical="center"/>
    </xf>
    <xf numFmtId="0" fontId="11" fillId="6" borderId="39" xfId="4" applyFont="1" applyFill="1" applyBorder="1" applyAlignment="1">
      <alignment horizontal="center" vertical="center"/>
    </xf>
    <xf numFmtId="0" fontId="13" fillId="0" borderId="63" xfId="4" applyFont="1" applyBorder="1" applyAlignment="1">
      <alignment horizontal="center" vertical="center" wrapText="1"/>
    </xf>
    <xf numFmtId="0" fontId="13" fillId="0" borderId="39" xfId="4" applyFont="1" applyBorder="1" applyAlignment="1">
      <alignment horizontal="center" vertical="center" wrapText="1"/>
    </xf>
    <xf numFmtId="0" fontId="13" fillId="0" borderId="13" xfId="4" applyFont="1" applyBorder="1" applyAlignment="1">
      <alignment horizontal="center" vertical="center" wrapText="1"/>
    </xf>
    <xf numFmtId="0" fontId="11" fillId="0" borderId="22" xfId="4" applyFont="1" applyBorder="1" applyAlignment="1">
      <alignment horizontal="center" vertical="center" wrapText="1"/>
    </xf>
    <xf numFmtId="0" fontId="11" fillId="0" borderId="72" xfId="4" applyFont="1" applyBorder="1" applyAlignment="1">
      <alignment horizontal="center" vertical="center" wrapText="1"/>
    </xf>
    <xf numFmtId="0" fontId="11" fillId="0" borderId="51" xfId="4" applyFont="1" applyBorder="1" applyAlignment="1">
      <alignment horizontal="center" vertical="center" wrapText="1"/>
    </xf>
    <xf numFmtId="0" fontId="13" fillId="0" borderId="24" xfId="4" applyFont="1" applyBorder="1" applyAlignment="1">
      <alignment horizontal="center" vertical="center"/>
    </xf>
    <xf numFmtId="0" fontId="13" fillId="0" borderId="39" xfId="4" applyFont="1" applyBorder="1" applyAlignment="1">
      <alignment horizontal="center" vertical="center"/>
    </xf>
    <xf numFmtId="0" fontId="13" fillId="0" borderId="13" xfId="4" applyFont="1" applyBorder="1" applyAlignment="1">
      <alignment horizontal="center" vertical="center"/>
    </xf>
    <xf numFmtId="0" fontId="11" fillId="0" borderId="71" xfId="4" applyFont="1" applyBorder="1" applyAlignment="1">
      <alignment horizontal="center" vertical="center"/>
    </xf>
    <xf numFmtId="0" fontId="11" fillId="0" borderId="41" xfId="4" applyFont="1" applyBorder="1" applyAlignment="1">
      <alignment horizontal="center" vertical="center"/>
    </xf>
    <xf numFmtId="0" fontId="11" fillId="0" borderId="21" xfId="4" applyFont="1" applyBorder="1" applyAlignment="1">
      <alignment horizontal="center" vertical="center"/>
    </xf>
    <xf numFmtId="0" fontId="11" fillId="0" borderId="14" xfId="4" applyFont="1" applyBorder="1" applyAlignment="1">
      <alignment horizontal="center" vertical="center"/>
    </xf>
    <xf numFmtId="0" fontId="11" fillId="0" borderId="5" xfId="4" applyFont="1" applyBorder="1" applyAlignment="1">
      <alignment horizontal="center" vertical="center"/>
    </xf>
    <xf numFmtId="0" fontId="11" fillId="0" borderId="23" xfId="8" applyFont="1" applyBorder="1" applyAlignment="1">
      <alignment horizontal="center" vertical="center"/>
    </xf>
    <xf numFmtId="0" fontId="11" fillId="0" borderId="14" xfId="8" applyFont="1" applyBorder="1" applyAlignment="1">
      <alignment horizontal="center" vertical="center"/>
    </xf>
    <xf numFmtId="0" fontId="11" fillId="6" borderId="13" xfId="4" applyFont="1" applyFill="1" applyBorder="1" applyAlignment="1">
      <alignment horizontal="center" vertical="center"/>
    </xf>
    <xf numFmtId="0" fontId="14" fillId="4" borderId="23" xfId="4" applyFont="1" applyFill="1" applyBorder="1" applyAlignment="1">
      <alignment horizontal="center" vertical="center"/>
    </xf>
    <xf numFmtId="0" fontId="14" fillId="4" borderId="14" xfId="4" applyFont="1" applyFill="1" applyBorder="1" applyAlignment="1">
      <alignment horizontal="center" vertical="center"/>
    </xf>
    <xf numFmtId="0" fontId="11" fillId="4" borderId="23" xfId="5" applyFont="1" applyFill="1" applyBorder="1" applyAlignment="1">
      <alignment horizontal="center" vertical="center"/>
    </xf>
    <xf numFmtId="0" fontId="11" fillId="4" borderId="14" xfId="5" applyFont="1" applyFill="1" applyBorder="1" applyAlignment="1">
      <alignment horizontal="center" vertical="center"/>
    </xf>
    <xf numFmtId="0" fontId="14" fillId="4" borderId="23" xfId="5" applyFont="1" applyFill="1" applyBorder="1" applyAlignment="1">
      <alignment horizontal="center" vertical="center"/>
    </xf>
    <xf numFmtId="0" fontId="14" fillId="4" borderId="14" xfId="5" applyFont="1" applyFill="1" applyBorder="1" applyAlignment="1">
      <alignment horizontal="center" vertical="center"/>
    </xf>
    <xf numFmtId="0" fontId="11" fillId="0" borderId="18" xfId="4" applyFont="1" applyBorder="1" applyAlignment="1">
      <alignment horizontal="center" vertical="center" wrapText="1"/>
    </xf>
    <xf numFmtId="0" fontId="11" fillId="0" borderId="62" xfId="4" applyFont="1" applyBorder="1" applyAlignment="1">
      <alignment horizontal="center" vertical="center" wrapText="1"/>
    </xf>
    <xf numFmtId="0" fontId="11" fillId="0" borderId="4" xfId="4" applyFont="1" applyBorder="1" applyAlignment="1">
      <alignment horizontal="center" vertical="center" wrapText="1"/>
    </xf>
    <xf numFmtId="0" fontId="13" fillId="2" borderId="2" xfId="4" applyFont="1" applyFill="1" applyBorder="1" applyAlignment="1">
      <alignment horizontal="center" vertical="center" wrapText="1"/>
    </xf>
    <xf numFmtId="0" fontId="11" fillId="0" borderId="69" xfId="4" applyFont="1" applyBorder="1" applyAlignment="1">
      <alignment horizontal="center" vertical="center"/>
    </xf>
    <xf numFmtId="0" fontId="11" fillId="0" borderId="70" xfId="4" applyFont="1" applyBorder="1" applyAlignment="1">
      <alignment horizontal="center" vertical="center"/>
    </xf>
    <xf numFmtId="0" fontId="13" fillId="0" borderId="24" xfId="4" applyFont="1" applyBorder="1" applyAlignment="1">
      <alignment horizontal="center" vertical="center" wrapText="1"/>
    </xf>
    <xf numFmtId="0" fontId="11" fillId="6" borderId="39" xfId="8" applyFont="1" applyFill="1" applyBorder="1" applyAlignment="1">
      <alignment horizontal="center" vertical="center"/>
    </xf>
    <xf numFmtId="0" fontId="11" fillId="6" borderId="13" xfId="8" applyFont="1" applyFill="1" applyBorder="1" applyAlignment="1">
      <alignment horizontal="center" vertical="center"/>
    </xf>
    <xf numFmtId="0" fontId="13" fillId="2" borderId="18"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4" xfId="4" applyFont="1" applyFill="1" applyBorder="1" applyAlignment="1">
      <alignment horizontal="center" vertical="center" wrapText="1"/>
    </xf>
    <xf numFmtId="0" fontId="14" fillId="6" borderId="19" xfId="4" applyFont="1" applyFill="1" applyBorder="1" applyAlignment="1">
      <alignment horizontal="center" vertical="center"/>
    </xf>
    <xf numFmtId="0" fontId="14" fillId="6" borderId="65" xfId="4" applyFont="1" applyFill="1" applyBorder="1" applyAlignment="1">
      <alignment horizontal="center" vertical="center"/>
    </xf>
    <xf numFmtId="0" fontId="14" fillId="6" borderId="7" xfId="4" applyFont="1" applyFill="1" applyBorder="1" applyAlignment="1">
      <alignment horizontal="center" vertical="center"/>
    </xf>
    <xf numFmtId="0" fontId="13" fillId="2" borderId="18" xfId="4" applyFont="1" applyFill="1" applyBorder="1" applyAlignment="1">
      <alignment horizontal="center" vertical="center"/>
    </xf>
    <xf numFmtId="0" fontId="13" fillId="2" borderId="62" xfId="4" applyFont="1" applyFill="1" applyBorder="1" applyAlignment="1">
      <alignment horizontal="center" vertical="center"/>
    </xf>
    <xf numFmtId="0" fontId="13" fillId="2" borderId="4" xfId="4" applyFont="1" applyFill="1" applyBorder="1" applyAlignment="1">
      <alignment horizontal="center" vertical="center"/>
    </xf>
    <xf numFmtId="0" fontId="5" fillId="6" borderId="3" xfId="5" applyFont="1" applyFill="1" applyBorder="1" applyAlignment="1">
      <alignment horizontal="center" vertical="center" wrapText="1"/>
    </xf>
    <xf numFmtId="0" fontId="5" fillId="6" borderId="2" xfId="5" applyFont="1" applyFill="1" applyBorder="1" applyAlignment="1">
      <alignment horizontal="center" vertical="center"/>
    </xf>
    <xf numFmtId="0" fontId="5" fillId="6" borderId="17" xfId="5" applyFont="1" applyFill="1" applyBorder="1" applyAlignment="1">
      <alignment horizontal="center" vertical="center"/>
    </xf>
    <xf numFmtId="0" fontId="5" fillId="6" borderId="6" xfId="5" applyFont="1" applyFill="1" applyBorder="1" applyAlignment="1">
      <alignment horizontal="center" vertical="center"/>
    </xf>
    <xf numFmtId="0" fontId="5" fillId="6" borderId="62" xfId="5" applyFont="1" applyFill="1" applyBorder="1" applyAlignment="1">
      <alignment horizontal="center" vertical="center"/>
    </xf>
    <xf numFmtId="0" fontId="5" fillId="6" borderId="4" xfId="5" applyFont="1" applyFill="1" applyBorder="1" applyAlignment="1">
      <alignment horizontal="center" vertical="center"/>
    </xf>
    <xf numFmtId="0" fontId="17" fillId="0" borderId="66" xfId="5" applyFont="1" applyBorder="1" applyAlignment="1">
      <alignment horizontal="center" vertical="center"/>
    </xf>
    <xf numFmtId="0" fontId="17" fillId="0" borderId="67" xfId="5" applyFont="1" applyBorder="1" applyAlignment="1">
      <alignment horizontal="center" vertical="center"/>
    </xf>
    <xf numFmtId="0" fontId="17" fillId="0" borderId="68" xfId="5" applyFont="1" applyBorder="1" applyAlignment="1">
      <alignment horizontal="center" vertical="center"/>
    </xf>
    <xf numFmtId="0" fontId="5" fillId="6" borderId="2" xfId="5" applyFont="1" applyFill="1" applyBorder="1" applyAlignment="1">
      <alignment horizontal="center" vertical="center" wrapText="1"/>
    </xf>
    <xf numFmtId="0" fontId="5" fillId="6" borderId="65" xfId="5" applyFont="1" applyFill="1" applyBorder="1" applyAlignment="1">
      <alignment horizontal="center" vertical="center"/>
    </xf>
    <xf numFmtId="0" fontId="5" fillId="6" borderId="7" xfId="5" applyFont="1" applyFill="1" applyBorder="1" applyAlignment="1">
      <alignment horizontal="center" vertical="center"/>
    </xf>
    <xf numFmtId="0" fontId="6" fillId="0" borderId="3" xfId="5" applyFont="1" applyBorder="1" applyAlignment="1">
      <alignment horizontal="center" vertical="center"/>
    </xf>
    <xf numFmtId="0" fontId="6" fillId="0" borderId="2" xfId="5" applyFont="1" applyBorder="1" applyAlignment="1">
      <alignment horizontal="center" vertical="center"/>
    </xf>
    <xf numFmtId="0" fontId="6" fillId="0" borderId="18" xfId="5" applyFont="1" applyBorder="1" applyAlignment="1">
      <alignment horizontal="center" vertical="center"/>
    </xf>
    <xf numFmtId="0" fontId="6" fillId="0" borderId="62" xfId="5" applyFont="1" applyBorder="1" applyAlignment="1">
      <alignment horizontal="center" vertical="center"/>
    </xf>
    <xf numFmtId="0" fontId="6" fillId="0" borderId="4" xfId="5" applyFont="1" applyBorder="1" applyAlignment="1">
      <alignment horizontal="center" vertical="center"/>
    </xf>
    <xf numFmtId="0" fontId="6" fillId="0" borderId="3" xfId="5" applyFont="1" applyBorder="1" applyAlignment="1">
      <alignment horizontal="center" vertical="center" wrapText="1"/>
    </xf>
    <xf numFmtId="0" fontId="13" fillId="0" borderId="18" xfId="4" applyFont="1" applyBorder="1" applyAlignment="1">
      <alignment horizontal="center" vertical="center"/>
    </xf>
    <xf numFmtId="0" fontId="13" fillId="0" borderId="62" xfId="4" applyFont="1" applyBorder="1" applyAlignment="1">
      <alignment horizontal="center" vertical="center"/>
    </xf>
    <xf numFmtId="0" fontId="13" fillId="0" borderId="4" xfId="4" applyFont="1" applyBorder="1" applyAlignment="1">
      <alignment horizontal="center" vertical="center"/>
    </xf>
    <xf numFmtId="0" fontId="11" fillId="0" borderId="64" xfId="8" applyFont="1" applyBorder="1" applyAlignment="1">
      <alignment horizontal="center" vertical="center"/>
    </xf>
    <xf numFmtId="0" fontId="11" fillId="0" borderId="23" xfId="8" applyNumberFormat="1" applyFont="1" applyFill="1" applyBorder="1" applyAlignment="1" applyProtection="1">
      <alignment horizontal="center" vertical="center"/>
    </xf>
    <xf numFmtId="0" fontId="11" fillId="0" borderId="14" xfId="8" applyNumberFormat="1" applyFont="1" applyFill="1" applyBorder="1" applyAlignment="1" applyProtection="1">
      <alignment horizontal="center" vertical="center"/>
    </xf>
    <xf numFmtId="0" fontId="13" fillId="0" borderId="2" xfId="4" applyFont="1" applyBorder="1" applyAlignment="1">
      <alignment horizontal="center" vertical="center"/>
    </xf>
    <xf numFmtId="0" fontId="13" fillId="2" borderId="2" xfId="4" applyFont="1" applyFill="1" applyBorder="1" applyAlignment="1">
      <alignment horizontal="center" vertical="center"/>
    </xf>
    <xf numFmtId="0" fontId="11" fillId="0" borderId="23" xfId="8" applyFont="1" applyBorder="1" applyAlignment="1">
      <alignment horizontal="center" vertical="center" wrapText="1"/>
    </xf>
    <xf numFmtId="0" fontId="14" fillId="6" borderId="2" xfId="4" applyFont="1" applyFill="1" applyBorder="1" applyAlignment="1">
      <alignment horizontal="center" vertical="center"/>
    </xf>
    <xf numFmtId="0" fontId="11" fillId="0" borderId="23" xfId="4" applyFont="1" applyBorder="1" applyAlignment="1">
      <alignment horizontal="center" vertical="center"/>
    </xf>
    <xf numFmtId="0" fontId="11" fillId="0" borderId="5" xfId="4" applyFont="1" applyBorder="1" applyAlignment="1">
      <alignment horizontal="center" vertical="center" shrinkToFit="1"/>
    </xf>
    <xf numFmtId="0" fontId="11" fillId="0" borderId="5" xfId="4" applyFont="1" applyBorder="1" applyAlignment="1">
      <alignment horizontal="center" vertical="center" wrapText="1"/>
    </xf>
    <xf numFmtId="0" fontId="11" fillId="0" borderId="2" xfId="4" applyFont="1" applyBorder="1" applyAlignment="1">
      <alignment horizontal="center" vertical="center" wrapText="1"/>
    </xf>
    <xf numFmtId="0" fontId="11" fillId="0" borderId="2" xfId="4" applyFont="1" applyBorder="1" applyAlignment="1">
      <alignment horizontal="center" vertical="center"/>
    </xf>
    <xf numFmtId="0" fontId="3" fillId="0" borderId="1" xfId="2" applyFont="1" applyFill="1" applyBorder="1" applyAlignment="1">
      <alignment horizontal="left" vertical="center"/>
    </xf>
    <xf numFmtId="0" fontId="11" fillId="6" borderId="12" xfId="4" applyFont="1" applyFill="1" applyBorder="1" applyAlignment="1">
      <alignment horizontal="center" vertical="center"/>
    </xf>
    <xf numFmtId="0" fontId="11" fillId="6" borderId="5" xfId="4" applyFont="1" applyFill="1" applyBorder="1" applyAlignment="1">
      <alignment horizontal="center" vertical="center"/>
    </xf>
    <xf numFmtId="0" fontId="11" fillId="6" borderId="8" xfId="4" applyFont="1" applyFill="1" applyBorder="1" applyAlignment="1">
      <alignment horizontal="center" vertical="center"/>
    </xf>
    <xf numFmtId="0" fontId="11" fillId="6" borderId="2" xfId="4" applyFont="1" applyFill="1" applyBorder="1" applyAlignment="1">
      <alignment horizontal="center" vertical="center"/>
    </xf>
    <xf numFmtId="0" fontId="11" fillId="6" borderId="6" xfId="4" applyFont="1" applyFill="1" applyBorder="1" applyAlignment="1">
      <alignment horizontal="center" vertical="center"/>
    </xf>
    <xf numFmtId="0" fontId="11" fillId="6" borderId="9" xfId="4" applyFont="1" applyFill="1" applyBorder="1" applyAlignment="1">
      <alignment horizontal="center" vertical="center"/>
    </xf>
    <xf numFmtId="0" fontId="11" fillId="4" borderId="63" xfId="4" applyNumberFormat="1" applyFont="1" applyFill="1" applyBorder="1" applyAlignment="1" applyProtection="1">
      <alignment horizontal="center" vertical="center" wrapText="1"/>
    </xf>
    <xf numFmtId="0" fontId="11" fillId="4" borderId="39" xfId="4" applyNumberFormat="1" applyFont="1" applyFill="1" applyBorder="1" applyAlignment="1" applyProtection="1">
      <alignment horizontal="center" vertical="center" wrapText="1"/>
    </xf>
    <xf numFmtId="0" fontId="11" fillId="4" borderId="13" xfId="4" applyNumberFormat="1" applyFont="1" applyFill="1" applyBorder="1" applyAlignment="1" applyProtection="1">
      <alignment horizontal="center" vertical="center" wrapText="1"/>
    </xf>
    <xf numFmtId="0" fontId="11" fillId="0" borderId="18" xfId="4" applyNumberFormat="1" applyFont="1" applyFill="1" applyBorder="1" applyAlignment="1" applyProtection="1">
      <alignment horizontal="center" vertical="center" wrapText="1" shrinkToFit="1"/>
    </xf>
    <xf numFmtId="0" fontId="11" fillId="0" borderId="62" xfId="4" applyNumberFormat="1" applyFont="1" applyFill="1" applyBorder="1" applyAlignment="1" applyProtection="1">
      <alignment horizontal="center" vertical="center" shrinkToFit="1"/>
    </xf>
    <xf numFmtId="0" fontId="11" fillId="0" borderId="4" xfId="4" applyNumberFormat="1" applyFont="1" applyFill="1" applyBorder="1" applyAlignment="1" applyProtection="1">
      <alignment horizontal="center" vertical="center" shrinkToFit="1"/>
    </xf>
    <xf numFmtId="0" fontId="11" fillId="0" borderId="23" xfId="4" applyNumberFormat="1" applyFont="1" applyFill="1" applyBorder="1" applyAlignment="1" applyProtection="1">
      <alignment horizontal="center" vertical="center"/>
    </xf>
    <xf numFmtId="0" fontId="11" fillId="0" borderId="14" xfId="4" applyNumberFormat="1" applyFont="1" applyFill="1" applyBorder="1" applyAlignment="1" applyProtection="1">
      <alignment horizontal="center" vertical="center"/>
    </xf>
    <xf numFmtId="0" fontId="12" fillId="0" borderId="18" xfId="4" applyNumberFormat="1" applyFont="1" applyFill="1" applyBorder="1" applyAlignment="1" applyProtection="1">
      <alignment horizontal="center" vertical="center" shrinkToFit="1"/>
    </xf>
    <xf numFmtId="0" fontId="12" fillId="0" borderId="62" xfId="4" applyNumberFormat="1" applyFont="1" applyFill="1" applyBorder="1" applyAlignment="1" applyProtection="1">
      <alignment horizontal="center" vertical="center" shrinkToFit="1"/>
    </xf>
    <xf numFmtId="0" fontId="12" fillId="0" borderId="4" xfId="4" applyNumberFormat="1" applyFont="1" applyFill="1" applyBorder="1" applyAlignment="1" applyProtection="1">
      <alignment horizontal="center" vertical="center" shrinkToFit="1"/>
    </xf>
    <xf numFmtId="0" fontId="11" fillId="4" borderId="23" xfId="4" applyFont="1" applyFill="1" applyBorder="1" applyAlignment="1">
      <alignment horizontal="center" vertical="center"/>
    </xf>
    <xf numFmtId="0" fontId="11" fillId="4" borderId="14" xfId="4" applyFont="1" applyFill="1" applyBorder="1" applyAlignment="1">
      <alignment horizontal="center" vertical="center"/>
    </xf>
    <xf numFmtId="0" fontId="11" fillId="0" borderId="13" xfId="4" applyFont="1" applyBorder="1" applyAlignment="1">
      <alignment horizontal="center" vertical="center" wrapText="1"/>
    </xf>
    <xf numFmtId="0" fontId="11" fillId="0" borderId="13" xfId="4" applyFont="1" applyBorder="1" applyAlignment="1">
      <alignment horizontal="center" vertical="center"/>
    </xf>
    <xf numFmtId="0" fontId="11" fillId="6" borderId="10" xfId="4" applyFont="1" applyFill="1" applyBorder="1" applyAlignment="1">
      <alignment horizontal="center" vertical="center"/>
    </xf>
    <xf numFmtId="0" fontId="11" fillId="6" borderId="3" xfId="4" applyFont="1" applyFill="1" applyBorder="1" applyAlignment="1">
      <alignment horizontal="center" vertical="center"/>
    </xf>
    <xf numFmtId="0" fontId="11" fillId="6" borderId="17" xfId="4" applyFont="1" applyFill="1" applyBorder="1" applyAlignment="1">
      <alignment horizontal="center" vertical="center"/>
    </xf>
    <xf numFmtId="0" fontId="11" fillId="6" borderId="9" xfId="4" applyFont="1" applyFill="1" applyBorder="1" applyAlignment="1">
      <alignment horizontal="center" vertical="center" wrapText="1"/>
    </xf>
    <xf numFmtId="0" fontId="11" fillId="6" borderId="2" xfId="4" applyFont="1" applyFill="1" applyBorder="1" applyAlignment="1">
      <alignment horizontal="center" vertical="center" wrapText="1"/>
    </xf>
    <xf numFmtId="0" fontId="11" fillId="6" borderId="6" xfId="4" applyFont="1" applyFill="1" applyBorder="1" applyAlignment="1">
      <alignment horizontal="center" vertical="center" wrapText="1"/>
    </xf>
    <xf numFmtId="0" fontId="11" fillId="6" borderId="24" xfId="4" applyFont="1" applyFill="1" applyBorder="1" applyAlignment="1">
      <alignment horizontal="center" vertical="center"/>
    </xf>
    <xf numFmtId="0" fontId="11" fillId="0" borderId="18" xfId="4" applyFont="1" applyBorder="1" applyAlignment="1">
      <alignment horizontal="center" vertical="center"/>
    </xf>
    <xf numFmtId="0" fontId="11" fillId="0" borderId="62" xfId="4" applyFont="1" applyBorder="1" applyAlignment="1">
      <alignment horizontal="center" vertical="center"/>
    </xf>
    <xf numFmtId="0" fontId="11" fillId="0" borderId="4" xfId="4" applyFont="1" applyBorder="1" applyAlignment="1">
      <alignment horizontal="center" vertical="center"/>
    </xf>
    <xf numFmtId="0" fontId="5" fillId="2" borderId="73"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5" fillId="7" borderId="39"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13" fillId="2" borderId="18" xfId="4" applyNumberFormat="1" applyFont="1" applyFill="1" applyBorder="1" applyAlignment="1" applyProtection="1">
      <alignment horizontal="center" vertical="center" wrapText="1"/>
    </xf>
    <xf numFmtId="0" fontId="13" fillId="2" borderId="62" xfId="4" applyNumberFormat="1" applyFont="1" applyFill="1" applyBorder="1" applyAlignment="1" applyProtection="1">
      <alignment horizontal="center" vertical="center" wrapText="1"/>
    </xf>
    <xf numFmtId="0" fontId="13" fillId="2" borderId="4" xfId="4" applyNumberFormat="1" applyFont="1" applyFill="1" applyBorder="1" applyAlignment="1" applyProtection="1">
      <alignment horizontal="center" vertical="center" wrapText="1"/>
    </xf>
    <xf numFmtId="0" fontId="17" fillId="6" borderId="3" xfId="5" applyFont="1" applyFill="1" applyBorder="1" applyAlignment="1">
      <alignment horizontal="center" vertical="center" wrapText="1"/>
    </xf>
    <xf numFmtId="0" fontId="17" fillId="6" borderId="2" xfId="5" applyFont="1" applyFill="1" applyBorder="1" applyAlignment="1">
      <alignment horizontal="center" vertical="center"/>
    </xf>
    <xf numFmtId="0" fontId="17" fillId="6" borderId="17" xfId="5" applyFont="1" applyFill="1" applyBorder="1" applyAlignment="1">
      <alignment horizontal="center" vertical="center"/>
    </xf>
    <xf numFmtId="0" fontId="17" fillId="6" borderId="6" xfId="5" applyFont="1" applyFill="1" applyBorder="1" applyAlignment="1">
      <alignment horizontal="center" vertical="center"/>
    </xf>
    <xf numFmtId="0" fontId="13" fillId="0" borderId="80" xfId="4" applyFont="1" applyBorder="1" applyAlignment="1">
      <alignment horizontal="center" vertical="center"/>
    </xf>
    <xf numFmtId="0" fontId="13" fillId="0" borderId="79" xfId="4" applyFont="1" applyBorder="1" applyAlignment="1">
      <alignment horizontal="center" vertical="center"/>
    </xf>
    <xf numFmtId="0" fontId="11" fillId="0" borderId="64" xfId="8" applyNumberFormat="1" applyFont="1" applyFill="1" applyBorder="1" applyAlignment="1" applyProtection="1">
      <alignment horizontal="center" vertical="center"/>
    </xf>
    <xf numFmtId="0" fontId="3" fillId="6" borderId="19" xfId="4" applyFont="1" applyFill="1" applyBorder="1" applyAlignment="1">
      <alignment horizontal="center" vertical="center"/>
    </xf>
    <xf numFmtId="0" fontId="3" fillId="6" borderId="65" xfId="4" applyFont="1" applyFill="1" applyBorder="1" applyAlignment="1">
      <alignment horizontal="center" vertical="center"/>
    </xf>
    <xf numFmtId="0" fontId="3" fillId="6" borderId="7" xfId="4" applyFont="1" applyFill="1" applyBorder="1" applyAlignment="1">
      <alignment horizontal="center" vertical="center"/>
    </xf>
    <xf numFmtId="0" fontId="2" fillId="0" borderId="69" xfId="4" applyFont="1" applyBorder="1" applyAlignment="1">
      <alignment horizontal="center" vertical="center"/>
    </xf>
    <xf numFmtId="0" fontId="2" fillId="0" borderId="41" xfId="4" applyFont="1" applyBorder="1" applyAlignment="1">
      <alignment horizontal="center" vertical="center"/>
    </xf>
    <xf numFmtId="0" fontId="2" fillId="0" borderId="70" xfId="4" applyFont="1" applyBorder="1" applyAlignment="1">
      <alignment horizontal="center" vertical="center"/>
    </xf>
    <xf numFmtId="0" fontId="14" fillId="6" borderId="24" xfId="4" applyFont="1" applyFill="1" applyBorder="1" applyAlignment="1">
      <alignment horizontal="center" vertical="center"/>
    </xf>
    <xf numFmtId="0" fontId="14" fillId="6" borderId="39" xfId="4" applyFont="1" applyFill="1" applyBorder="1" applyAlignment="1">
      <alignment horizontal="center" vertical="center"/>
    </xf>
    <xf numFmtId="0" fontId="14" fillId="6" borderId="13" xfId="4" applyFont="1" applyFill="1" applyBorder="1" applyAlignment="1">
      <alignment horizontal="center" vertical="center"/>
    </xf>
    <xf numFmtId="0" fontId="2" fillId="0" borderId="71" xfId="4" applyFont="1" applyBorder="1" applyAlignment="1">
      <alignment horizontal="center" vertical="center"/>
    </xf>
    <xf numFmtId="0" fontId="11" fillId="4" borderId="63" xfId="4" applyFont="1" applyFill="1" applyBorder="1" applyAlignment="1">
      <alignment horizontal="center" vertical="center" wrapText="1"/>
    </xf>
    <xf numFmtId="0" fontId="11" fillId="4" borderId="39" xfId="4" applyFont="1" applyFill="1" applyBorder="1" applyAlignment="1">
      <alignment horizontal="center" vertical="center" wrapText="1"/>
    </xf>
    <xf numFmtId="0" fontId="11" fillId="4" borderId="13" xfId="4" applyFont="1" applyFill="1" applyBorder="1" applyAlignment="1">
      <alignment horizontal="center" vertical="center" wrapText="1"/>
    </xf>
    <xf numFmtId="0" fontId="2" fillId="6" borderId="10" xfId="4" applyFont="1" applyFill="1" applyBorder="1" applyAlignment="1">
      <alignment horizontal="center" vertical="center"/>
    </xf>
    <xf numFmtId="0" fontId="2" fillId="6" borderId="3" xfId="4" applyFont="1" applyFill="1" applyBorder="1" applyAlignment="1">
      <alignment horizontal="center" vertical="center"/>
    </xf>
    <xf numFmtId="0" fontId="2" fillId="6" borderId="17" xfId="4" applyFont="1" applyFill="1" applyBorder="1" applyAlignment="1">
      <alignment horizontal="center" vertical="center"/>
    </xf>
    <xf numFmtId="0" fontId="11" fillId="7" borderId="24" xfId="4" applyFont="1" applyFill="1" applyBorder="1" applyAlignment="1">
      <alignment horizontal="center" vertical="center" wrapText="1"/>
    </xf>
    <xf numFmtId="0" fontId="14" fillId="7" borderId="39" xfId="4" applyFont="1" applyFill="1" applyBorder="1" applyAlignment="1">
      <alignment horizontal="center" vertical="center"/>
    </xf>
    <xf numFmtId="0" fontId="14" fillId="7" borderId="13" xfId="4" applyFont="1" applyFill="1" applyBorder="1" applyAlignment="1">
      <alignment horizontal="center" vertical="center"/>
    </xf>
  </cellXfs>
  <cellStyles count="10">
    <cellStyle name="표준" xfId="0" builtinId="0"/>
    <cellStyle name="표준 2" xfId="1"/>
    <cellStyle name="표준 3" xfId="3"/>
    <cellStyle name="표준 3 2" xfId="8"/>
    <cellStyle name="표준 4" xfId="7"/>
    <cellStyle name="표준 5" xfId="9"/>
    <cellStyle name="표준_신구교과목대비표(전자정보통신)" xfId="5"/>
    <cellStyle name="표준_신구교과목대비표(컴퓨터정보전공)" xfId="4"/>
    <cellStyle name="표준_전자정보통신" xfId="2"/>
    <cellStyle name="표준_컴퓨터정보전공"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0"/>
  <sheetViews>
    <sheetView tabSelected="1" topLeftCell="A28" zoomScale="145" zoomScaleNormal="145" zoomScaleSheetLayoutView="90" workbookViewId="0">
      <selection activeCell="D36" sqref="D36"/>
    </sheetView>
  </sheetViews>
  <sheetFormatPr defaultColWidth="8.88671875" defaultRowHeight="17.100000000000001" customHeight="1" x14ac:dyDescent="0.15"/>
  <cols>
    <col min="1" max="2" width="4.21875" style="1" bestFit="1" customWidth="1"/>
    <col min="3" max="3" width="5.6640625" style="1" bestFit="1" customWidth="1"/>
    <col min="4" max="4" width="36.77734375" style="46" bestFit="1" customWidth="1"/>
    <col min="5" max="5" width="14.77734375" style="45" bestFit="1" customWidth="1"/>
    <col min="6" max="6" width="5.6640625" style="1" bestFit="1" customWidth="1"/>
    <col min="7" max="22" width="4.21875" style="1" bestFit="1" customWidth="1"/>
    <col min="23" max="16384" width="8.88671875" style="1"/>
  </cols>
  <sheetData>
    <row r="1" spans="1:22" s="2" customFormat="1" ht="30" customHeight="1" x14ac:dyDescent="0.15">
      <c r="A1" s="217" t="s">
        <v>73</v>
      </c>
      <c r="B1" s="217"/>
      <c r="C1" s="217"/>
      <c r="D1" s="217"/>
      <c r="E1" s="217"/>
      <c r="F1" s="217"/>
      <c r="G1" s="217"/>
      <c r="H1" s="218" t="s">
        <v>118</v>
      </c>
      <c r="I1" s="218"/>
      <c r="J1" s="218"/>
      <c r="K1" s="218"/>
      <c r="L1" s="218"/>
      <c r="M1" s="218"/>
      <c r="N1" s="218"/>
      <c r="O1" s="218"/>
      <c r="P1" s="218"/>
      <c r="Q1" s="219" t="s">
        <v>43</v>
      </c>
      <c r="R1" s="219"/>
      <c r="S1" s="219"/>
      <c r="T1" s="219"/>
      <c r="U1" s="219"/>
      <c r="V1" s="219"/>
    </row>
    <row r="2" spans="1:22" ht="30" customHeight="1" x14ac:dyDescent="0.15">
      <c r="A2" s="220" t="s">
        <v>31</v>
      </c>
      <c r="B2" s="221"/>
      <c r="C2" s="221" t="s">
        <v>109</v>
      </c>
      <c r="D2" s="221" t="s">
        <v>97</v>
      </c>
      <c r="E2" s="224" t="s">
        <v>62</v>
      </c>
      <c r="F2" s="221" t="s">
        <v>61</v>
      </c>
      <c r="G2" s="227" t="s">
        <v>151</v>
      </c>
      <c r="H2" s="220" t="s">
        <v>98</v>
      </c>
      <c r="I2" s="221"/>
      <c r="J2" s="221"/>
      <c r="K2" s="221"/>
      <c r="L2" s="221"/>
      <c r="M2" s="229"/>
      <c r="N2" s="230" t="s">
        <v>101</v>
      </c>
      <c r="O2" s="231"/>
      <c r="P2" s="221"/>
      <c r="Q2" s="221"/>
      <c r="R2" s="221"/>
      <c r="S2" s="232"/>
      <c r="T2" s="220" t="s">
        <v>24</v>
      </c>
      <c r="U2" s="221"/>
      <c r="V2" s="229"/>
    </row>
    <row r="3" spans="1:22" ht="30" customHeight="1" x14ac:dyDescent="0.15">
      <c r="A3" s="222"/>
      <c r="B3" s="223"/>
      <c r="C3" s="223"/>
      <c r="D3" s="223"/>
      <c r="E3" s="225"/>
      <c r="F3" s="223"/>
      <c r="G3" s="228"/>
      <c r="H3" s="222" t="s">
        <v>39</v>
      </c>
      <c r="I3" s="223"/>
      <c r="J3" s="223"/>
      <c r="K3" s="223" t="s">
        <v>26</v>
      </c>
      <c r="L3" s="223"/>
      <c r="M3" s="233"/>
      <c r="N3" s="234" t="s">
        <v>39</v>
      </c>
      <c r="O3" s="235"/>
      <c r="P3" s="223"/>
      <c r="Q3" s="223" t="s">
        <v>26</v>
      </c>
      <c r="R3" s="223"/>
      <c r="S3" s="236"/>
      <c r="T3" s="222"/>
      <c r="U3" s="223"/>
      <c r="V3" s="233"/>
    </row>
    <row r="4" spans="1:22" ht="30" customHeight="1" x14ac:dyDescent="0.15">
      <c r="A4" s="222"/>
      <c r="B4" s="223"/>
      <c r="C4" s="223"/>
      <c r="D4" s="223"/>
      <c r="E4" s="226"/>
      <c r="F4" s="223"/>
      <c r="G4" s="228"/>
      <c r="H4" s="30" t="s">
        <v>32</v>
      </c>
      <c r="I4" s="6" t="s">
        <v>34</v>
      </c>
      <c r="J4" s="6" t="s">
        <v>23</v>
      </c>
      <c r="K4" s="6" t="s">
        <v>32</v>
      </c>
      <c r="L4" s="6" t="s">
        <v>34</v>
      </c>
      <c r="M4" s="29" t="s">
        <v>23</v>
      </c>
      <c r="N4" s="28" t="s">
        <v>32</v>
      </c>
      <c r="O4" s="6" t="s">
        <v>34</v>
      </c>
      <c r="P4" s="6" t="s">
        <v>23</v>
      </c>
      <c r="Q4" s="6" t="s">
        <v>32</v>
      </c>
      <c r="R4" s="6" t="s">
        <v>34</v>
      </c>
      <c r="S4" s="33" t="s">
        <v>23</v>
      </c>
      <c r="T4" s="30" t="s">
        <v>32</v>
      </c>
      <c r="U4" s="6" t="s">
        <v>34</v>
      </c>
      <c r="V4" s="29" t="s">
        <v>23</v>
      </c>
    </row>
    <row r="5" spans="1:22" ht="30" customHeight="1" x14ac:dyDescent="0.15">
      <c r="A5" s="248" t="s">
        <v>55</v>
      </c>
      <c r="B5" s="249" t="s">
        <v>120</v>
      </c>
      <c r="C5" s="152"/>
      <c r="D5" s="155" t="s">
        <v>192</v>
      </c>
      <c r="E5" s="156" t="s">
        <v>126</v>
      </c>
      <c r="F5" s="157" t="s">
        <v>127</v>
      </c>
      <c r="G5" s="157" t="s">
        <v>127</v>
      </c>
      <c r="H5" s="158">
        <v>1</v>
      </c>
      <c r="I5" s="155">
        <v>1</v>
      </c>
      <c r="J5" s="155">
        <v>0</v>
      </c>
      <c r="K5" s="155"/>
      <c r="L5" s="155"/>
      <c r="M5" s="159"/>
      <c r="N5" s="160"/>
      <c r="O5" s="155"/>
      <c r="P5" s="155"/>
      <c r="Q5" s="155"/>
      <c r="R5" s="155"/>
      <c r="S5" s="161"/>
      <c r="T5" s="153">
        <v>1</v>
      </c>
      <c r="U5" s="152">
        <v>1</v>
      </c>
      <c r="V5" s="154">
        <v>0</v>
      </c>
    </row>
    <row r="6" spans="1:22" ht="30" customHeight="1" x14ac:dyDescent="0.15">
      <c r="A6" s="242"/>
      <c r="B6" s="250"/>
      <c r="C6" s="49"/>
      <c r="D6" s="168" t="s">
        <v>169</v>
      </c>
      <c r="E6" s="169" t="s">
        <v>112</v>
      </c>
      <c r="F6" s="170" t="s">
        <v>37</v>
      </c>
      <c r="G6" s="170" t="s">
        <v>37</v>
      </c>
      <c r="H6" s="158">
        <v>2</v>
      </c>
      <c r="I6" s="155">
        <v>2</v>
      </c>
      <c r="J6" s="155">
        <v>0</v>
      </c>
      <c r="K6" s="155"/>
      <c r="L6" s="155"/>
      <c r="M6" s="159"/>
      <c r="N6" s="160"/>
      <c r="O6" s="155"/>
      <c r="P6" s="155"/>
      <c r="Q6" s="155"/>
      <c r="R6" s="171"/>
      <c r="S6" s="172"/>
      <c r="T6" s="153">
        <f>SUM(H6,K6,N6,Q6)</f>
        <v>2</v>
      </c>
      <c r="U6" s="152">
        <f t="shared" ref="T6:V10" si="0">SUM(I6,L6,O6,R6)</f>
        <v>2</v>
      </c>
      <c r="V6" s="154">
        <f t="shared" si="0"/>
        <v>0</v>
      </c>
    </row>
    <row r="7" spans="1:22" ht="30" customHeight="1" x14ac:dyDescent="0.15">
      <c r="A7" s="242"/>
      <c r="B7" s="251"/>
      <c r="C7" s="98"/>
      <c r="D7" s="168" t="s">
        <v>193</v>
      </c>
      <c r="E7" s="169" t="s">
        <v>112</v>
      </c>
      <c r="F7" s="170" t="s">
        <v>37</v>
      </c>
      <c r="G7" s="170" t="s">
        <v>37</v>
      </c>
      <c r="H7" s="158"/>
      <c r="I7" s="155"/>
      <c r="J7" s="155"/>
      <c r="K7" s="155">
        <v>2</v>
      </c>
      <c r="L7" s="155">
        <v>2</v>
      </c>
      <c r="M7" s="159">
        <v>0</v>
      </c>
      <c r="N7" s="160"/>
      <c r="O7" s="155"/>
      <c r="P7" s="155"/>
      <c r="Q7" s="155"/>
      <c r="R7" s="171"/>
      <c r="S7" s="172"/>
      <c r="T7" s="153">
        <f>SUM(H7,K7,N7,Q7)</f>
        <v>2</v>
      </c>
      <c r="U7" s="152">
        <f>SUM(I7,L7,O7,R7)</f>
        <v>2</v>
      </c>
      <c r="V7" s="154">
        <f>SUM(J7,M7,P7,S7)</f>
        <v>0</v>
      </c>
    </row>
    <row r="8" spans="1:22" ht="30" customHeight="1" x14ac:dyDescent="0.15">
      <c r="A8" s="242"/>
      <c r="B8" s="237" t="s">
        <v>36</v>
      </c>
      <c r="C8" s="52"/>
      <c r="D8" s="170" t="s">
        <v>194</v>
      </c>
      <c r="E8" s="169" t="s">
        <v>112</v>
      </c>
      <c r="F8" s="170" t="s">
        <v>37</v>
      </c>
      <c r="G8" s="170" t="s">
        <v>37</v>
      </c>
      <c r="H8" s="158"/>
      <c r="I8" s="155"/>
      <c r="J8" s="155"/>
      <c r="K8" s="155">
        <v>2</v>
      </c>
      <c r="L8" s="155">
        <v>2</v>
      </c>
      <c r="M8" s="159">
        <v>0</v>
      </c>
      <c r="N8" s="160"/>
      <c r="O8" s="155"/>
      <c r="P8" s="155"/>
      <c r="Q8" s="155"/>
      <c r="R8" s="171"/>
      <c r="S8" s="172"/>
      <c r="T8" s="153">
        <f t="shared" si="0"/>
        <v>2</v>
      </c>
      <c r="U8" s="152">
        <f t="shared" si="0"/>
        <v>2</v>
      </c>
      <c r="V8" s="154">
        <f t="shared" si="0"/>
        <v>0</v>
      </c>
    </row>
    <row r="9" spans="1:22" ht="30" customHeight="1" x14ac:dyDescent="0.15">
      <c r="A9" s="242"/>
      <c r="B9" s="237"/>
      <c r="C9" s="55"/>
      <c r="D9" s="168" t="s">
        <v>105</v>
      </c>
      <c r="E9" s="173" t="s">
        <v>63</v>
      </c>
      <c r="F9" s="174" t="s">
        <v>38</v>
      </c>
      <c r="G9" s="174" t="s">
        <v>38</v>
      </c>
      <c r="H9" s="158">
        <v>2</v>
      </c>
      <c r="I9" s="155">
        <v>2</v>
      </c>
      <c r="J9" s="155">
        <v>0</v>
      </c>
      <c r="K9" s="155"/>
      <c r="L9" s="155"/>
      <c r="M9" s="159"/>
      <c r="N9" s="158"/>
      <c r="O9" s="155"/>
      <c r="P9" s="155"/>
      <c r="Q9" s="155"/>
      <c r="R9" s="175"/>
      <c r="S9" s="176"/>
      <c r="T9" s="153">
        <f t="shared" si="0"/>
        <v>2</v>
      </c>
      <c r="U9" s="152">
        <f t="shared" si="0"/>
        <v>2</v>
      </c>
      <c r="V9" s="154">
        <f t="shared" si="0"/>
        <v>0</v>
      </c>
    </row>
    <row r="10" spans="1:22" ht="30" customHeight="1" x14ac:dyDescent="0.15">
      <c r="A10" s="242"/>
      <c r="B10" s="237"/>
      <c r="C10" s="55"/>
      <c r="D10" s="18" t="s">
        <v>110</v>
      </c>
      <c r="E10" s="50" t="s">
        <v>63</v>
      </c>
      <c r="F10" s="57" t="s">
        <v>38</v>
      </c>
      <c r="G10" s="57" t="s">
        <v>38</v>
      </c>
      <c r="H10" s="8"/>
      <c r="I10" s="7"/>
      <c r="J10" s="34"/>
      <c r="K10" s="7">
        <v>2</v>
      </c>
      <c r="L10" s="7">
        <v>2</v>
      </c>
      <c r="M10" s="7">
        <v>0</v>
      </c>
      <c r="N10" s="8"/>
      <c r="O10" s="7"/>
      <c r="P10" s="7"/>
      <c r="Q10" s="7"/>
      <c r="R10" s="42"/>
      <c r="S10" s="43"/>
      <c r="T10" s="31">
        <f t="shared" si="0"/>
        <v>2</v>
      </c>
      <c r="U10" s="9">
        <f t="shared" si="0"/>
        <v>2</v>
      </c>
      <c r="V10" s="11">
        <f t="shared" si="0"/>
        <v>0</v>
      </c>
    </row>
    <row r="11" spans="1:22" ht="30" customHeight="1" thickBot="1" x14ac:dyDescent="0.2">
      <c r="A11" s="243"/>
      <c r="B11" s="12" t="s">
        <v>35</v>
      </c>
      <c r="C11" s="41"/>
      <c r="D11" s="66"/>
      <c r="E11" s="44"/>
      <c r="F11" s="12"/>
      <c r="G11" s="147"/>
      <c r="H11" s="32">
        <f t="shared" ref="H11:V11" si="1">SUM(H5:H10)</f>
        <v>5</v>
      </c>
      <c r="I11" s="12">
        <f t="shared" si="1"/>
        <v>5</v>
      </c>
      <c r="J11" s="12">
        <f t="shared" si="1"/>
        <v>0</v>
      </c>
      <c r="K11" s="12">
        <f t="shared" si="1"/>
        <v>6</v>
      </c>
      <c r="L11" s="12">
        <f t="shared" si="1"/>
        <v>6</v>
      </c>
      <c r="M11" s="15">
        <f t="shared" si="1"/>
        <v>0</v>
      </c>
      <c r="N11" s="14">
        <f t="shared" si="1"/>
        <v>0</v>
      </c>
      <c r="O11" s="12">
        <f t="shared" si="1"/>
        <v>0</v>
      </c>
      <c r="P11" s="12">
        <f t="shared" si="1"/>
        <v>0</v>
      </c>
      <c r="Q11" s="12">
        <f t="shared" si="1"/>
        <v>0</v>
      </c>
      <c r="R11" s="12">
        <f t="shared" si="1"/>
        <v>0</v>
      </c>
      <c r="S11" s="35">
        <f t="shared" si="1"/>
        <v>0</v>
      </c>
      <c r="T11" s="32">
        <f t="shared" si="1"/>
        <v>11</v>
      </c>
      <c r="U11" s="12">
        <f t="shared" si="1"/>
        <v>11</v>
      </c>
      <c r="V11" s="15">
        <f t="shared" si="1"/>
        <v>0</v>
      </c>
    </row>
    <row r="12" spans="1:22" ht="30" customHeight="1" x14ac:dyDescent="0.15">
      <c r="A12" s="241" t="s">
        <v>125</v>
      </c>
      <c r="B12" s="244" t="s">
        <v>36</v>
      </c>
      <c r="C12" s="17"/>
      <c r="D12" s="170" t="s">
        <v>195</v>
      </c>
      <c r="E12" s="155" t="s">
        <v>40</v>
      </c>
      <c r="F12" s="168" t="s">
        <v>37</v>
      </c>
      <c r="G12" s="168" t="s">
        <v>37</v>
      </c>
      <c r="H12" s="177">
        <v>3</v>
      </c>
      <c r="I12" s="178">
        <v>3</v>
      </c>
      <c r="J12" s="178">
        <v>0</v>
      </c>
      <c r="K12" s="179" t="s">
        <v>33</v>
      </c>
      <c r="L12" s="179" t="s">
        <v>33</v>
      </c>
      <c r="M12" s="180" t="s">
        <v>33</v>
      </c>
      <c r="N12" s="181" t="s">
        <v>33</v>
      </c>
      <c r="O12" s="179" t="s">
        <v>33</v>
      </c>
      <c r="P12" s="179" t="s">
        <v>33</v>
      </c>
      <c r="Q12" s="179" t="s">
        <v>33</v>
      </c>
      <c r="R12" s="179" t="s">
        <v>33</v>
      </c>
      <c r="S12" s="182" t="s">
        <v>33</v>
      </c>
      <c r="T12" s="153">
        <f>SUM(H12,K12,N12,Q12)</f>
        <v>3</v>
      </c>
      <c r="U12" s="152">
        <f t="shared" ref="U12:U23" si="2">SUM(I12,L12,O12,R12)</f>
        <v>3</v>
      </c>
      <c r="V12" s="154">
        <f t="shared" ref="V12:V23" si="3">SUM(J12,M12,P12,S12)</f>
        <v>0</v>
      </c>
    </row>
    <row r="13" spans="1:22" ht="30" customHeight="1" x14ac:dyDescent="0.15">
      <c r="A13" s="242"/>
      <c r="B13" s="244"/>
      <c r="C13" s="17"/>
      <c r="D13" s="170" t="s">
        <v>196</v>
      </c>
      <c r="E13" s="155" t="s">
        <v>40</v>
      </c>
      <c r="F13" s="168" t="s">
        <v>37</v>
      </c>
      <c r="G13" s="168" t="s">
        <v>37</v>
      </c>
      <c r="H13" s="177">
        <v>3</v>
      </c>
      <c r="I13" s="178">
        <v>0</v>
      </c>
      <c r="J13" s="178">
        <v>3</v>
      </c>
      <c r="K13" s="179" t="s">
        <v>33</v>
      </c>
      <c r="L13" s="179" t="s">
        <v>33</v>
      </c>
      <c r="M13" s="180" t="s">
        <v>33</v>
      </c>
      <c r="N13" s="181" t="s">
        <v>33</v>
      </c>
      <c r="O13" s="179" t="s">
        <v>33</v>
      </c>
      <c r="P13" s="179" t="s">
        <v>33</v>
      </c>
      <c r="Q13" s="179" t="s">
        <v>33</v>
      </c>
      <c r="R13" s="179" t="s">
        <v>33</v>
      </c>
      <c r="S13" s="182" t="s">
        <v>33</v>
      </c>
      <c r="T13" s="153">
        <f t="shared" ref="T13:T23" si="4">SUM(H13,K13,N13,Q13)</f>
        <v>3</v>
      </c>
      <c r="U13" s="152">
        <f t="shared" si="2"/>
        <v>0</v>
      </c>
      <c r="V13" s="154">
        <f t="shared" si="3"/>
        <v>3</v>
      </c>
    </row>
    <row r="14" spans="1:22" ht="30" customHeight="1" x14ac:dyDescent="0.15">
      <c r="A14" s="242"/>
      <c r="B14" s="244"/>
      <c r="C14" s="17"/>
      <c r="D14" s="170" t="s">
        <v>174</v>
      </c>
      <c r="E14" s="155" t="s">
        <v>40</v>
      </c>
      <c r="F14" s="168" t="s">
        <v>37</v>
      </c>
      <c r="G14" s="168" t="s">
        <v>37</v>
      </c>
      <c r="H14" s="177">
        <v>3</v>
      </c>
      <c r="I14" s="178">
        <v>0</v>
      </c>
      <c r="J14" s="178">
        <v>3</v>
      </c>
      <c r="K14" s="179" t="s">
        <v>33</v>
      </c>
      <c r="L14" s="179" t="s">
        <v>33</v>
      </c>
      <c r="M14" s="180" t="s">
        <v>33</v>
      </c>
      <c r="N14" s="181" t="s">
        <v>33</v>
      </c>
      <c r="O14" s="179" t="s">
        <v>33</v>
      </c>
      <c r="P14" s="179" t="s">
        <v>33</v>
      </c>
      <c r="Q14" s="179" t="s">
        <v>33</v>
      </c>
      <c r="R14" s="179" t="s">
        <v>33</v>
      </c>
      <c r="S14" s="182" t="s">
        <v>33</v>
      </c>
      <c r="T14" s="153">
        <f t="shared" si="4"/>
        <v>3</v>
      </c>
      <c r="U14" s="152">
        <f t="shared" si="2"/>
        <v>0</v>
      </c>
      <c r="V14" s="154">
        <f t="shared" si="3"/>
        <v>3</v>
      </c>
    </row>
    <row r="15" spans="1:22" ht="30" customHeight="1" x14ac:dyDescent="0.15">
      <c r="A15" s="242"/>
      <c r="B15" s="244"/>
      <c r="C15" s="17"/>
      <c r="D15" s="170" t="s">
        <v>158</v>
      </c>
      <c r="E15" s="155" t="s">
        <v>40</v>
      </c>
      <c r="F15" s="168" t="s">
        <v>37</v>
      </c>
      <c r="G15" s="168" t="s">
        <v>37</v>
      </c>
      <c r="H15" s="177">
        <v>3</v>
      </c>
      <c r="I15" s="178">
        <v>3</v>
      </c>
      <c r="J15" s="178">
        <v>0</v>
      </c>
      <c r="K15" s="179" t="s">
        <v>33</v>
      </c>
      <c r="L15" s="179" t="s">
        <v>33</v>
      </c>
      <c r="M15" s="180" t="s">
        <v>33</v>
      </c>
      <c r="N15" s="181" t="s">
        <v>33</v>
      </c>
      <c r="O15" s="179" t="s">
        <v>33</v>
      </c>
      <c r="P15" s="179" t="s">
        <v>33</v>
      </c>
      <c r="Q15" s="179" t="s">
        <v>33</v>
      </c>
      <c r="R15" s="179" t="s">
        <v>33</v>
      </c>
      <c r="S15" s="182" t="s">
        <v>33</v>
      </c>
      <c r="T15" s="153">
        <f t="shared" si="4"/>
        <v>3</v>
      </c>
      <c r="U15" s="152">
        <f t="shared" si="2"/>
        <v>3</v>
      </c>
      <c r="V15" s="154">
        <f t="shared" si="3"/>
        <v>0</v>
      </c>
    </row>
    <row r="16" spans="1:22" ht="30" customHeight="1" x14ac:dyDescent="0.15">
      <c r="A16" s="242"/>
      <c r="B16" s="244"/>
      <c r="C16" s="17"/>
      <c r="D16" s="170" t="s">
        <v>197</v>
      </c>
      <c r="E16" s="155" t="s">
        <v>40</v>
      </c>
      <c r="F16" s="168" t="s">
        <v>37</v>
      </c>
      <c r="G16" s="168" t="s">
        <v>37</v>
      </c>
      <c r="H16" s="177">
        <v>3</v>
      </c>
      <c r="I16" s="178">
        <v>3</v>
      </c>
      <c r="J16" s="178">
        <v>0</v>
      </c>
      <c r="K16" s="179" t="s">
        <v>33</v>
      </c>
      <c r="L16" s="179" t="s">
        <v>33</v>
      </c>
      <c r="M16" s="180" t="s">
        <v>33</v>
      </c>
      <c r="N16" s="181" t="s">
        <v>33</v>
      </c>
      <c r="O16" s="179" t="s">
        <v>33</v>
      </c>
      <c r="P16" s="179" t="s">
        <v>33</v>
      </c>
      <c r="Q16" s="179" t="s">
        <v>33</v>
      </c>
      <c r="R16" s="179" t="s">
        <v>33</v>
      </c>
      <c r="S16" s="182" t="s">
        <v>33</v>
      </c>
      <c r="T16" s="153">
        <f t="shared" si="4"/>
        <v>3</v>
      </c>
      <c r="U16" s="152">
        <f t="shared" si="2"/>
        <v>3</v>
      </c>
      <c r="V16" s="154">
        <f t="shared" si="3"/>
        <v>0</v>
      </c>
    </row>
    <row r="17" spans="1:22" ht="30" customHeight="1" x14ac:dyDescent="0.15">
      <c r="A17" s="242"/>
      <c r="B17" s="244"/>
      <c r="C17" s="17"/>
      <c r="D17" s="170" t="s">
        <v>198</v>
      </c>
      <c r="E17" s="155" t="s">
        <v>40</v>
      </c>
      <c r="F17" s="168" t="s">
        <v>37</v>
      </c>
      <c r="G17" s="168" t="s">
        <v>37</v>
      </c>
      <c r="H17" s="183" t="s">
        <v>33</v>
      </c>
      <c r="I17" s="179" t="s">
        <v>33</v>
      </c>
      <c r="J17" s="179" t="s">
        <v>33</v>
      </c>
      <c r="K17" s="178">
        <v>3</v>
      </c>
      <c r="L17" s="178">
        <v>2</v>
      </c>
      <c r="M17" s="184">
        <v>1</v>
      </c>
      <c r="N17" s="181" t="s">
        <v>33</v>
      </c>
      <c r="O17" s="179" t="s">
        <v>33</v>
      </c>
      <c r="P17" s="179" t="s">
        <v>33</v>
      </c>
      <c r="Q17" s="179" t="s">
        <v>33</v>
      </c>
      <c r="R17" s="179" t="s">
        <v>33</v>
      </c>
      <c r="S17" s="182" t="s">
        <v>33</v>
      </c>
      <c r="T17" s="153">
        <f t="shared" si="4"/>
        <v>3</v>
      </c>
      <c r="U17" s="152">
        <f t="shared" si="2"/>
        <v>2</v>
      </c>
      <c r="V17" s="154">
        <f t="shared" si="3"/>
        <v>1</v>
      </c>
    </row>
    <row r="18" spans="1:22" ht="30" customHeight="1" x14ac:dyDescent="0.15">
      <c r="A18" s="242"/>
      <c r="B18" s="244"/>
      <c r="C18" s="17"/>
      <c r="D18" s="170" t="s">
        <v>199</v>
      </c>
      <c r="E18" s="155" t="s">
        <v>40</v>
      </c>
      <c r="F18" s="168" t="s">
        <v>37</v>
      </c>
      <c r="G18" s="168" t="s">
        <v>37</v>
      </c>
      <c r="H18" s="183" t="s">
        <v>33</v>
      </c>
      <c r="I18" s="179" t="s">
        <v>33</v>
      </c>
      <c r="J18" s="179" t="s">
        <v>33</v>
      </c>
      <c r="K18" s="178">
        <v>3</v>
      </c>
      <c r="L18" s="178">
        <v>2</v>
      </c>
      <c r="M18" s="184">
        <v>1</v>
      </c>
      <c r="N18" s="181" t="s">
        <v>33</v>
      </c>
      <c r="O18" s="179" t="s">
        <v>33</v>
      </c>
      <c r="P18" s="179" t="s">
        <v>33</v>
      </c>
      <c r="Q18" s="179" t="s">
        <v>33</v>
      </c>
      <c r="R18" s="179" t="s">
        <v>33</v>
      </c>
      <c r="S18" s="182" t="s">
        <v>33</v>
      </c>
      <c r="T18" s="153">
        <f t="shared" si="4"/>
        <v>3</v>
      </c>
      <c r="U18" s="152">
        <f t="shared" si="2"/>
        <v>2</v>
      </c>
      <c r="V18" s="154">
        <f t="shared" si="3"/>
        <v>1</v>
      </c>
    </row>
    <row r="19" spans="1:22" ht="30" customHeight="1" x14ac:dyDescent="0.15">
      <c r="A19" s="242"/>
      <c r="B19" s="244"/>
      <c r="C19" s="17"/>
      <c r="D19" s="170" t="s">
        <v>159</v>
      </c>
      <c r="E19" s="155" t="s">
        <v>40</v>
      </c>
      <c r="F19" s="168" t="s">
        <v>37</v>
      </c>
      <c r="G19" s="168" t="s">
        <v>37</v>
      </c>
      <c r="H19" s="183" t="s">
        <v>33</v>
      </c>
      <c r="I19" s="179" t="s">
        <v>33</v>
      </c>
      <c r="J19" s="179" t="s">
        <v>33</v>
      </c>
      <c r="K19" s="178">
        <v>3</v>
      </c>
      <c r="L19" s="178">
        <v>2</v>
      </c>
      <c r="M19" s="184">
        <v>1</v>
      </c>
      <c r="N19" s="181" t="s">
        <v>33</v>
      </c>
      <c r="O19" s="179" t="s">
        <v>33</v>
      </c>
      <c r="P19" s="179" t="s">
        <v>33</v>
      </c>
      <c r="Q19" s="179" t="s">
        <v>33</v>
      </c>
      <c r="R19" s="179" t="s">
        <v>33</v>
      </c>
      <c r="S19" s="182" t="s">
        <v>33</v>
      </c>
      <c r="T19" s="153">
        <f t="shared" si="4"/>
        <v>3</v>
      </c>
      <c r="U19" s="152">
        <f t="shared" si="2"/>
        <v>2</v>
      </c>
      <c r="V19" s="154">
        <f t="shared" si="3"/>
        <v>1</v>
      </c>
    </row>
    <row r="20" spans="1:22" ht="30" customHeight="1" x14ac:dyDescent="0.15">
      <c r="A20" s="242"/>
      <c r="B20" s="244"/>
      <c r="C20" s="17"/>
      <c r="D20" s="170" t="s">
        <v>200</v>
      </c>
      <c r="E20" s="155" t="s">
        <v>40</v>
      </c>
      <c r="F20" s="168" t="s">
        <v>37</v>
      </c>
      <c r="G20" s="168" t="s">
        <v>37</v>
      </c>
      <c r="H20" s="183" t="s">
        <v>33</v>
      </c>
      <c r="I20" s="179" t="s">
        <v>33</v>
      </c>
      <c r="J20" s="179" t="s">
        <v>33</v>
      </c>
      <c r="K20" s="178"/>
      <c r="L20" s="178"/>
      <c r="M20" s="184"/>
      <c r="N20" s="178">
        <v>3</v>
      </c>
      <c r="O20" s="178">
        <v>2</v>
      </c>
      <c r="P20" s="185">
        <v>1</v>
      </c>
      <c r="Q20" s="186" t="s">
        <v>33</v>
      </c>
      <c r="R20" s="179" t="s">
        <v>33</v>
      </c>
      <c r="S20" s="182" t="s">
        <v>33</v>
      </c>
      <c r="T20" s="153">
        <f t="shared" si="4"/>
        <v>3</v>
      </c>
      <c r="U20" s="152">
        <f t="shared" si="2"/>
        <v>2</v>
      </c>
      <c r="V20" s="154">
        <f t="shared" si="3"/>
        <v>1</v>
      </c>
    </row>
    <row r="21" spans="1:22" ht="30" customHeight="1" x14ac:dyDescent="0.15">
      <c r="A21" s="242"/>
      <c r="B21" s="244"/>
      <c r="C21" s="17"/>
      <c r="D21" s="170" t="s">
        <v>201</v>
      </c>
      <c r="E21" s="155" t="s">
        <v>40</v>
      </c>
      <c r="F21" s="168" t="s">
        <v>37</v>
      </c>
      <c r="G21" s="168" t="s">
        <v>37</v>
      </c>
      <c r="H21" s="183" t="s">
        <v>33</v>
      </c>
      <c r="I21" s="179" t="s">
        <v>33</v>
      </c>
      <c r="J21" s="179" t="s">
        <v>33</v>
      </c>
      <c r="K21" s="178">
        <v>3</v>
      </c>
      <c r="L21" s="178">
        <v>2</v>
      </c>
      <c r="M21" s="185">
        <v>1</v>
      </c>
      <c r="N21" s="187"/>
      <c r="O21" s="178"/>
      <c r="P21" s="185"/>
      <c r="Q21" s="186" t="s">
        <v>33</v>
      </c>
      <c r="R21" s="179" t="s">
        <v>33</v>
      </c>
      <c r="S21" s="182" t="s">
        <v>33</v>
      </c>
      <c r="T21" s="153">
        <f t="shared" si="4"/>
        <v>3</v>
      </c>
      <c r="U21" s="152">
        <f t="shared" si="2"/>
        <v>2</v>
      </c>
      <c r="V21" s="154">
        <f t="shared" si="3"/>
        <v>1</v>
      </c>
    </row>
    <row r="22" spans="1:22" ht="30" customHeight="1" x14ac:dyDescent="0.15">
      <c r="A22" s="242"/>
      <c r="B22" s="244"/>
      <c r="C22" s="148"/>
      <c r="D22" s="170" t="s">
        <v>202</v>
      </c>
      <c r="E22" s="188" t="s">
        <v>40</v>
      </c>
      <c r="F22" s="170" t="s">
        <v>122</v>
      </c>
      <c r="G22" s="170" t="s">
        <v>122</v>
      </c>
      <c r="H22" s="189" t="s">
        <v>33</v>
      </c>
      <c r="I22" s="190" t="s">
        <v>33</v>
      </c>
      <c r="J22" s="190" t="s">
        <v>33</v>
      </c>
      <c r="K22" s="191">
        <v>3</v>
      </c>
      <c r="L22" s="191">
        <v>3</v>
      </c>
      <c r="M22" s="192">
        <v>0</v>
      </c>
      <c r="N22" s="177"/>
      <c r="O22" s="178"/>
      <c r="P22" s="178"/>
      <c r="Q22" s="193"/>
      <c r="R22" s="193"/>
      <c r="S22" s="194"/>
      <c r="T22" s="195">
        <f>SUM(H22,K22,N22,Q22)</f>
        <v>3</v>
      </c>
      <c r="U22" s="196">
        <f>SUM(I22,L22,O22,R22)</f>
        <v>3</v>
      </c>
      <c r="V22" s="197">
        <f t="shared" si="3"/>
        <v>0</v>
      </c>
    </row>
    <row r="23" spans="1:22" ht="30" customHeight="1" x14ac:dyDescent="0.15">
      <c r="A23" s="242"/>
      <c r="B23" s="244"/>
      <c r="C23" s="17"/>
      <c r="D23" s="170" t="s">
        <v>203</v>
      </c>
      <c r="E23" s="155" t="s">
        <v>40</v>
      </c>
      <c r="F23" s="168" t="s">
        <v>37</v>
      </c>
      <c r="G23" s="168" t="s">
        <v>37</v>
      </c>
      <c r="H23" s="183" t="s">
        <v>33</v>
      </c>
      <c r="I23" s="179" t="s">
        <v>33</v>
      </c>
      <c r="J23" s="179" t="s">
        <v>33</v>
      </c>
      <c r="K23" s="179" t="s">
        <v>33</v>
      </c>
      <c r="L23" s="179" t="s">
        <v>33</v>
      </c>
      <c r="M23" s="180" t="s">
        <v>33</v>
      </c>
      <c r="N23" s="198">
        <v>3</v>
      </c>
      <c r="O23" s="178">
        <v>0</v>
      </c>
      <c r="P23" s="178">
        <v>3</v>
      </c>
      <c r="Q23" s="179" t="s">
        <v>33</v>
      </c>
      <c r="R23" s="179" t="s">
        <v>33</v>
      </c>
      <c r="S23" s="182" t="s">
        <v>33</v>
      </c>
      <c r="T23" s="153">
        <f t="shared" si="4"/>
        <v>3</v>
      </c>
      <c r="U23" s="152">
        <f t="shared" si="2"/>
        <v>0</v>
      </c>
      <c r="V23" s="154">
        <f t="shared" si="3"/>
        <v>3</v>
      </c>
    </row>
    <row r="24" spans="1:22" ht="30" customHeight="1" x14ac:dyDescent="0.15">
      <c r="A24" s="242"/>
      <c r="B24" s="244"/>
      <c r="C24" s="17"/>
      <c r="D24" s="170" t="s">
        <v>204</v>
      </c>
      <c r="E24" s="155" t="s">
        <v>40</v>
      </c>
      <c r="F24" s="168" t="s">
        <v>37</v>
      </c>
      <c r="G24" s="168" t="s">
        <v>37</v>
      </c>
      <c r="H24" s="183" t="s">
        <v>33</v>
      </c>
      <c r="I24" s="179" t="s">
        <v>33</v>
      </c>
      <c r="J24" s="179" t="s">
        <v>33</v>
      </c>
      <c r="K24" s="179" t="s">
        <v>33</v>
      </c>
      <c r="L24" s="179" t="s">
        <v>33</v>
      </c>
      <c r="M24" s="180" t="s">
        <v>33</v>
      </c>
      <c r="N24" s="198">
        <v>3</v>
      </c>
      <c r="O24" s="178">
        <v>1</v>
      </c>
      <c r="P24" s="178">
        <v>2</v>
      </c>
      <c r="Q24" s="179" t="s">
        <v>33</v>
      </c>
      <c r="R24" s="179" t="s">
        <v>33</v>
      </c>
      <c r="S24" s="182" t="s">
        <v>33</v>
      </c>
      <c r="T24" s="153">
        <v>3</v>
      </c>
      <c r="U24" s="152">
        <f t="shared" ref="U24:V31" si="5">SUM(I24,L24,O24,R24)</f>
        <v>1</v>
      </c>
      <c r="V24" s="154">
        <f t="shared" si="5"/>
        <v>2</v>
      </c>
    </row>
    <row r="25" spans="1:22" ht="30" customHeight="1" x14ac:dyDescent="0.15">
      <c r="A25" s="242"/>
      <c r="B25" s="244"/>
      <c r="C25" s="17"/>
      <c r="D25" s="170" t="s">
        <v>205</v>
      </c>
      <c r="E25" s="155" t="s">
        <v>40</v>
      </c>
      <c r="F25" s="168" t="s">
        <v>37</v>
      </c>
      <c r="G25" s="168" t="s">
        <v>37</v>
      </c>
      <c r="H25" s="183"/>
      <c r="I25" s="179"/>
      <c r="J25" s="179"/>
      <c r="K25" s="179"/>
      <c r="L25" s="179"/>
      <c r="M25" s="180"/>
      <c r="N25" s="177">
        <v>3</v>
      </c>
      <c r="O25" s="178">
        <v>0</v>
      </c>
      <c r="P25" s="178">
        <v>3</v>
      </c>
      <c r="Q25" s="179"/>
      <c r="R25" s="179"/>
      <c r="S25" s="182"/>
      <c r="T25" s="153">
        <f t="shared" ref="T25:T31" si="6">SUM(H25,K25,N25,Q25)</f>
        <v>3</v>
      </c>
      <c r="U25" s="152">
        <f t="shared" si="5"/>
        <v>0</v>
      </c>
      <c r="V25" s="154">
        <f t="shared" si="5"/>
        <v>3</v>
      </c>
    </row>
    <row r="26" spans="1:22" ht="30" customHeight="1" x14ac:dyDescent="0.15">
      <c r="A26" s="242"/>
      <c r="B26" s="244"/>
      <c r="C26" s="17"/>
      <c r="D26" s="170" t="s">
        <v>206</v>
      </c>
      <c r="E26" s="155" t="s">
        <v>40</v>
      </c>
      <c r="F26" s="168" t="s">
        <v>37</v>
      </c>
      <c r="G26" s="168" t="s">
        <v>37</v>
      </c>
      <c r="H26" s="183" t="s">
        <v>33</v>
      </c>
      <c r="I26" s="179" t="s">
        <v>33</v>
      </c>
      <c r="J26" s="179" t="s">
        <v>33</v>
      </c>
      <c r="K26" s="179" t="s">
        <v>33</v>
      </c>
      <c r="L26" s="179" t="s">
        <v>33</v>
      </c>
      <c r="M26" s="180" t="s">
        <v>33</v>
      </c>
      <c r="N26" s="198">
        <v>3</v>
      </c>
      <c r="O26" s="178">
        <v>1</v>
      </c>
      <c r="P26" s="178">
        <v>2</v>
      </c>
      <c r="Q26" s="179"/>
      <c r="R26" s="179"/>
      <c r="S26" s="182"/>
      <c r="T26" s="153">
        <f t="shared" si="6"/>
        <v>3</v>
      </c>
      <c r="U26" s="152">
        <f t="shared" si="5"/>
        <v>1</v>
      </c>
      <c r="V26" s="154">
        <f t="shared" si="5"/>
        <v>2</v>
      </c>
    </row>
    <row r="27" spans="1:22" ht="30" customHeight="1" x14ac:dyDescent="0.15">
      <c r="A27" s="242"/>
      <c r="B27" s="244"/>
      <c r="C27" s="17"/>
      <c r="D27" s="170" t="s">
        <v>207</v>
      </c>
      <c r="E27" s="155" t="s">
        <v>40</v>
      </c>
      <c r="F27" s="168" t="s">
        <v>37</v>
      </c>
      <c r="G27" s="168" t="s">
        <v>37</v>
      </c>
      <c r="H27" s="183" t="s">
        <v>33</v>
      </c>
      <c r="I27" s="179" t="s">
        <v>33</v>
      </c>
      <c r="J27" s="179" t="s">
        <v>33</v>
      </c>
      <c r="K27" s="179" t="s">
        <v>33</v>
      </c>
      <c r="L27" s="179" t="s">
        <v>33</v>
      </c>
      <c r="M27" s="180" t="s">
        <v>33</v>
      </c>
      <c r="N27" s="198">
        <v>3</v>
      </c>
      <c r="O27" s="178">
        <v>3</v>
      </c>
      <c r="P27" s="178">
        <v>0</v>
      </c>
      <c r="Q27" s="179" t="s">
        <v>33</v>
      </c>
      <c r="R27" s="179" t="s">
        <v>33</v>
      </c>
      <c r="S27" s="182" t="s">
        <v>33</v>
      </c>
      <c r="T27" s="153">
        <f t="shared" si="6"/>
        <v>3</v>
      </c>
      <c r="U27" s="152">
        <f t="shared" si="5"/>
        <v>3</v>
      </c>
      <c r="V27" s="154">
        <f t="shared" si="5"/>
        <v>0</v>
      </c>
    </row>
    <row r="28" spans="1:22" ht="30" customHeight="1" x14ac:dyDescent="0.15">
      <c r="A28" s="242"/>
      <c r="B28" s="244"/>
      <c r="C28" s="94"/>
      <c r="D28" s="191" t="s">
        <v>160</v>
      </c>
      <c r="E28" s="199" t="s">
        <v>40</v>
      </c>
      <c r="F28" s="170" t="s">
        <v>121</v>
      </c>
      <c r="G28" s="170" t="s">
        <v>121</v>
      </c>
      <c r="H28" s="189" t="s">
        <v>33</v>
      </c>
      <c r="I28" s="190" t="s">
        <v>33</v>
      </c>
      <c r="J28" s="190" t="s">
        <v>33</v>
      </c>
      <c r="K28" s="190" t="s">
        <v>33</v>
      </c>
      <c r="L28" s="190" t="s">
        <v>33</v>
      </c>
      <c r="M28" s="192" t="s">
        <v>33</v>
      </c>
      <c r="N28" s="183" t="s">
        <v>33</v>
      </c>
      <c r="O28" s="179" t="s">
        <v>33</v>
      </c>
      <c r="P28" s="179" t="s">
        <v>33</v>
      </c>
      <c r="Q28" s="178">
        <v>3</v>
      </c>
      <c r="R28" s="178">
        <v>0</v>
      </c>
      <c r="S28" s="200">
        <v>3</v>
      </c>
      <c r="T28" s="195">
        <f t="shared" si="6"/>
        <v>3</v>
      </c>
      <c r="U28" s="196">
        <f t="shared" si="5"/>
        <v>0</v>
      </c>
      <c r="V28" s="197">
        <f t="shared" si="5"/>
        <v>3</v>
      </c>
    </row>
    <row r="29" spans="1:22" ht="30" customHeight="1" x14ac:dyDescent="0.15">
      <c r="A29" s="242"/>
      <c r="B29" s="244"/>
      <c r="C29" s="17"/>
      <c r="D29" s="170" t="s">
        <v>208</v>
      </c>
      <c r="E29" s="155" t="s">
        <v>123</v>
      </c>
      <c r="F29" s="168" t="s">
        <v>37</v>
      </c>
      <c r="G29" s="168" t="s">
        <v>37</v>
      </c>
      <c r="H29" s="183" t="s">
        <v>33</v>
      </c>
      <c r="I29" s="179" t="s">
        <v>33</v>
      </c>
      <c r="J29" s="179" t="s">
        <v>33</v>
      </c>
      <c r="K29" s="179" t="s">
        <v>33</v>
      </c>
      <c r="L29" s="179" t="s">
        <v>33</v>
      </c>
      <c r="M29" s="180" t="s">
        <v>33</v>
      </c>
      <c r="N29" s="198"/>
      <c r="O29" s="178"/>
      <c r="P29" s="178"/>
      <c r="Q29" s="178">
        <v>3</v>
      </c>
      <c r="R29" s="178">
        <v>0</v>
      </c>
      <c r="S29" s="200">
        <v>3</v>
      </c>
      <c r="T29" s="153">
        <f t="shared" si="6"/>
        <v>3</v>
      </c>
      <c r="U29" s="152">
        <f t="shared" si="5"/>
        <v>0</v>
      </c>
      <c r="V29" s="154">
        <f t="shared" si="5"/>
        <v>3</v>
      </c>
    </row>
    <row r="30" spans="1:22" ht="30" customHeight="1" x14ac:dyDescent="0.15">
      <c r="A30" s="242"/>
      <c r="B30" s="244"/>
      <c r="C30" s="17"/>
      <c r="D30" s="54" t="s">
        <v>209</v>
      </c>
      <c r="E30" s="7" t="s">
        <v>40</v>
      </c>
      <c r="F30" s="18" t="s">
        <v>37</v>
      </c>
      <c r="G30" s="18" t="s">
        <v>37</v>
      </c>
      <c r="H30" s="63" t="s">
        <v>33</v>
      </c>
      <c r="I30" s="60" t="s">
        <v>33</v>
      </c>
      <c r="J30" s="60" t="s">
        <v>33</v>
      </c>
      <c r="K30" s="60" t="s">
        <v>33</v>
      </c>
      <c r="L30" s="60" t="s">
        <v>33</v>
      </c>
      <c r="M30" s="61" t="s">
        <v>33</v>
      </c>
      <c r="N30" s="62" t="s">
        <v>33</v>
      </c>
      <c r="O30" s="60" t="s">
        <v>33</v>
      </c>
      <c r="P30" s="60" t="s">
        <v>33</v>
      </c>
      <c r="Q30" s="59">
        <v>3</v>
      </c>
      <c r="R30" s="59">
        <v>0</v>
      </c>
      <c r="S30" s="64">
        <v>3</v>
      </c>
      <c r="T30" s="31">
        <f t="shared" si="6"/>
        <v>3</v>
      </c>
      <c r="U30" s="9">
        <f t="shared" si="5"/>
        <v>0</v>
      </c>
      <c r="V30" s="11">
        <f t="shared" si="5"/>
        <v>3</v>
      </c>
    </row>
    <row r="31" spans="1:22" ht="30" customHeight="1" x14ac:dyDescent="0.15">
      <c r="A31" s="242"/>
      <c r="B31" s="244"/>
      <c r="C31" s="17"/>
      <c r="D31" s="54" t="s">
        <v>210</v>
      </c>
      <c r="E31" s="7" t="s">
        <v>40</v>
      </c>
      <c r="F31" s="18" t="s">
        <v>37</v>
      </c>
      <c r="G31" s="18" t="s">
        <v>37</v>
      </c>
      <c r="H31" s="63" t="s">
        <v>33</v>
      </c>
      <c r="I31" s="60" t="s">
        <v>33</v>
      </c>
      <c r="J31" s="60" t="s">
        <v>33</v>
      </c>
      <c r="K31" s="60" t="s">
        <v>33</v>
      </c>
      <c r="L31" s="60" t="s">
        <v>33</v>
      </c>
      <c r="M31" s="61" t="s">
        <v>33</v>
      </c>
      <c r="N31" s="62" t="s">
        <v>33</v>
      </c>
      <c r="O31" s="60" t="s">
        <v>33</v>
      </c>
      <c r="P31" s="60" t="s">
        <v>33</v>
      </c>
      <c r="Q31" s="59">
        <v>3</v>
      </c>
      <c r="R31" s="59">
        <v>1</v>
      </c>
      <c r="S31" s="64">
        <v>2</v>
      </c>
      <c r="T31" s="31">
        <f t="shared" si="6"/>
        <v>3</v>
      </c>
      <c r="U31" s="9">
        <f t="shared" si="5"/>
        <v>1</v>
      </c>
      <c r="V31" s="11">
        <f t="shared" si="5"/>
        <v>2</v>
      </c>
    </row>
    <row r="32" spans="1:22" ht="30" customHeight="1" thickBot="1" x14ac:dyDescent="0.2">
      <c r="A32" s="243"/>
      <c r="B32" s="13" t="s">
        <v>35</v>
      </c>
      <c r="C32" s="13"/>
      <c r="D32" s="65"/>
      <c r="E32" s="13"/>
      <c r="F32" s="12"/>
      <c r="G32" s="147"/>
      <c r="H32" s="67">
        <f t="shared" ref="H32:V32" si="7">SUM(H12:H31)</f>
        <v>15</v>
      </c>
      <c r="I32" s="68">
        <f t="shared" si="7"/>
        <v>9</v>
      </c>
      <c r="J32" s="68">
        <f t="shared" si="7"/>
        <v>6</v>
      </c>
      <c r="K32" s="68">
        <f t="shared" si="7"/>
        <v>15</v>
      </c>
      <c r="L32" s="68">
        <f t="shared" si="7"/>
        <v>11</v>
      </c>
      <c r="M32" s="69">
        <f t="shared" si="7"/>
        <v>4</v>
      </c>
      <c r="N32" s="70">
        <f t="shared" si="7"/>
        <v>18</v>
      </c>
      <c r="O32" s="68">
        <f t="shared" si="7"/>
        <v>7</v>
      </c>
      <c r="P32" s="68">
        <f t="shared" si="7"/>
        <v>11</v>
      </c>
      <c r="Q32" s="68">
        <f t="shared" si="7"/>
        <v>12</v>
      </c>
      <c r="R32" s="68">
        <f t="shared" si="7"/>
        <v>1</v>
      </c>
      <c r="S32" s="69">
        <f t="shared" si="7"/>
        <v>11</v>
      </c>
      <c r="T32" s="32">
        <f t="shared" si="7"/>
        <v>60</v>
      </c>
      <c r="U32" s="12">
        <f t="shared" si="7"/>
        <v>28</v>
      </c>
      <c r="V32" s="15">
        <f t="shared" si="7"/>
        <v>32</v>
      </c>
    </row>
    <row r="33" spans="1:22" ht="30" customHeight="1" x14ac:dyDescent="0.15">
      <c r="A33" s="241" t="s">
        <v>124</v>
      </c>
      <c r="B33" s="151" t="s">
        <v>28</v>
      </c>
      <c r="C33" s="71"/>
      <c r="D33" s="21" t="s">
        <v>211</v>
      </c>
      <c r="E33" s="21" t="s">
        <v>107</v>
      </c>
      <c r="F33" s="72" t="s">
        <v>38</v>
      </c>
      <c r="G33" s="72" t="s">
        <v>38</v>
      </c>
      <c r="H33" s="74"/>
      <c r="I33" s="75"/>
      <c r="J33" s="75"/>
      <c r="K33" s="75"/>
      <c r="L33" s="75"/>
      <c r="M33" s="73"/>
      <c r="N33" s="76"/>
      <c r="O33" s="77"/>
      <c r="P33" s="73"/>
      <c r="Q33" s="78">
        <v>1</v>
      </c>
      <c r="R33" s="78">
        <v>1</v>
      </c>
      <c r="S33" s="79">
        <v>0</v>
      </c>
      <c r="T33" s="36">
        <f>SUM(Q33)</f>
        <v>1</v>
      </c>
      <c r="U33" s="22">
        <f>SUM(R33)</f>
        <v>1</v>
      </c>
      <c r="V33" s="23">
        <f>SUM(S33)</f>
        <v>0</v>
      </c>
    </row>
    <row r="34" spans="1:22" ht="30" customHeight="1" x14ac:dyDescent="0.15">
      <c r="A34" s="242"/>
      <c r="B34" s="246" t="s">
        <v>36</v>
      </c>
      <c r="C34" s="25"/>
      <c r="D34" s="54" t="s">
        <v>212</v>
      </c>
      <c r="E34" s="20" t="s">
        <v>40</v>
      </c>
      <c r="F34" s="54" t="s">
        <v>38</v>
      </c>
      <c r="G34" s="54" t="s">
        <v>38</v>
      </c>
      <c r="H34" s="80" t="s">
        <v>33</v>
      </c>
      <c r="I34" s="81" t="s">
        <v>33</v>
      </c>
      <c r="J34" s="81" t="s">
        <v>33</v>
      </c>
      <c r="K34" s="81" t="s">
        <v>33</v>
      </c>
      <c r="L34" s="81" t="s">
        <v>33</v>
      </c>
      <c r="M34" s="82" t="s">
        <v>33</v>
      </c>
      <c r="N34" s="58"/>
      <c r="O34" s="59"/>
      <c r="P34" s="59"/>
      <c r="Q34" s="92">
        <v>3</v>
      </c>
      <c r="R34" s="92">
        <v>3</v>
      </c>
      <c r="S34" s="93">
        <v>0</v>
      </c>
      <c r="T34" s="36">
        <f t="shared" ref="T34" si="8">SUM(H34,K34,N34,Q34)</f>
        <v>3</v>
      </c>
      <c r="U34" s="22">
        <f t="shared" ref="U34" si="9">SUM(I34,L34,O34,R34)</f>
        <v>3</v>
      </c>
      <c r="V34" s="23">
        <f t="shared" ref="V34" si="10">SUM(J34,M34,P34,S34)</f>
        <v>0</v>
      </c>
    </row>
    <row r="35" spans="1:22" ht="30" customHeight="1" x14ac:dyDescent="0.15">
      <c r="A35" s="242"/>
      <c r="B35" s="246"/>
      <c r="C35" s="9"/>
      <c r="D35" s="18" t="s">
        <v>213</v>
      </c>
      <c r="E35" s="24" t="s">
        <v>25</v>
      </c>
      <c r="F35" s="24" t="s">
        <v>38</v>
      </c>
      <c r="G35" s="24" t="s">
        <v>38</v>
      </c>
      <c r="H35" s="80" t="s">
        <v>33</v>
      </c>
      <c r="I35" s="81" t="s">
        <v>33</v>
      </c>
      <c r="J35" s="81" t="s">
        <v>33</v>
      </c>
      <c r="K35" s="81" t="s">
        <v>33</v>
      </c>
      <c r="L35" s="81" t="s">
        <v>33</v>
      </c>
      <c r="M35" s="82" t="s">
        <v>33</v>
      </c>
      <c r="N35" s="83">
        <v>3</v>
      </c>
      <c r="O35" s="84">
        <v>0</v>
      </c>
      <c r="P35" s="85">
        <v>0</v>
      </c>
      <c r="Q35" s="86"/>
      <c r="R35" s="84"/>
      <c r="S35" s="87"/>
      <c r="T35" s="88">
        <f t="shared" ref="T35:V35" si="11">SUM(H35,K35,N35,Q35)</f>
        <v>3</v>
      </c>
      <c r="U35" s="89">
        <f t="shared" si="11"/>
        <v>0</v>
      </c>
      <c r="V35" s="97">
        <f t="shared" si="11"/>
        <v>0</v>
      </c>
    </row>
    <row r="36" spans="1:22" ht="30" customHeight="1" x14ac:dyDescent="0.15">
      <c r="A36" s="242"/>
      <c r="B36" s="247"/>
      <c r="C36" s="9"/>
      <c r="D36" s="18" t="s">
        <v>190</v>
      </c>
      <c r="E36" s="24" t="s">
        <v>25</v>
      </c>
      <c r="F36" s="24" t="s">
        <v>38</v>
      </c>
      <c r="G36" s="24" t="s">
        <v>38</v>
      </c>
      <c r="H36" s="80"/>
      <c r="I36" s="81"/>
      <c r="J36" s="81"/>
      <c r="K36" s="81"/>
      <c r="L36" s="81"/>
      <c r="M36" s="82"/>
      <c r="N36" s="90"/>
      <c r="O36" s="91"/>
      <c r="P36" s="91"/>
      <c r="Q36" s="84">
        <v>3</v>
      </c>
      <c r="R36" s="84">
        <v>0</v>
      </c>
      <c r="S36" s="87">
        <v>0</v>
      </c>
      <c r="T36" s="88">
        <f>SUM(H36,K36,N36,Q36)</f>
        <v>3</v>
      </c>
      <c r="U36" s="89">
        <f>SUM(I36,L36,O36,R36)</f>
        <v>0</v>
      </c>
      <c r="V36" s="97">
        <f>SUM(J36,M36,P36,S36)</f>
        <v>0</v>
      </c>
    </row>
    <row r="37" spans="1:22" ht="30" customHeight="1" x14ac:dyDescent="0.15">
      <c r="A37" s="245"/>
      <c r="B37" s="6" t="s">
        <v>35</v>
      </c>
      <c r="C37" s="19"/>
      <c r="D37" s="6"/>
      <c r="E37" s="19"/>
      <c r="F37" s="19"/>
      <c r="G37" s="19"/>
      <c r="H37" s="30">
        <f t="shared" ref="H37:V37" si="12">SUM(H33:H36)</f>
        <v>0</v>
      </c>
      <c r="I37" s="6">
        <f t="shared" si="12"/>
        <v>0</v>
      </c>
      <c r="J37" s="6">
        <f t="shared" si="12"/>
        <v>0</v>
      </c>
      <c r="K37" s="6">
        <f t="shared" si="12"/>
        <v>0</v>
      </c>
      <c r="L37" s="6">
        <f t="shared" si="12"/>
        <v>0</v>
      </c>
      <c r="M37" s="29">
        <f t="shared" si="12"/>
        <v>0</v>
      </c>
      <c r="N37" s="95">
        <f t="shared" si="12"/>
        <v>3</v>
      </c>
      <c r="O37" s="48">
        <f t="shared" si="12"/>
        <v>0</v>
      </c>
      <c r="P37" s="48">
        <f t="shared" si="12"/>
        <v>0</v>
      </c>
      <c r="Q37" s="48">
        <f t="shared" si="12"/>
        <v>7</v>
      </c>
      <c r="R37" s="48">
        <f t="shared" si="12"/>
        <v>4</v>
      </c>
      <c r="S37" s="96">
        <f t="shared" si="12"/>
        <v>0</v>
      </c>
      <c r="T37" s="30">
        <f t="shared" si="12"/>
        <v>10</v>
      </c>
      <c r="U37" s="28">
        <f t="shared" si="12"/>
        <v>4</v>
      </c>
      <c r="V37" s="26">
        <f t="shared" si="12"/>
        <v>0</v>
      </c>
    </row>
    <row r="38" spans="1:22" ht="30" customHeight="1" thickBot="1" x14ac:dyDescent="0.2">
      <c r="A38" s="239" t="s">
        <v>113</v>
      </c>
      <c r="B38" s="240"/>
      <c r="C38" s="240"/>
      <c r="D38" s="240"/>
      <c r="E38" s="240"/>
      <c r="F38" s="240"/>
      <c r="G38" s="240"/>
      <c r="H38" s="32">
        <f t="shared" ref="H38:V38" si="13">SUM(H11,H32,H37)</f>
        <v>20</v>
      </c>
      <c r="I38" s="12">
        <f t="shared" si="13"/>
        <v>14</v>
      </c>
      <c r="J38" s="12">
        <f t="shared" si="13"/>
        <v>6</v>
      </c>
      <c r="K38" s="12">
        <f t="shared" si="13"/>
        <v>21</v>
      </c>
      <c r="L38" s="12">
        <f t="shared" si="13"/>
        <v>17</v>
      </c>
      <c r="M38" s="15">
        <f t="shared" si="13"/>
        <v>4</v>
      </c>
      <c r="N38" s="14">
        <f t="shared" si="13"/>
        <v>21</v>
      </c>
      <c r="O38" s="12">
        <f t="shared" si="13"/>
        <v>7</v>
      </c>
      <c r="P38" s="12">
        <f t="shared" si="13"/>
        <v>11</v>
      </c>
      <c r="Q38" s="12">
        <f t="shared" si="13"/>
        <v>19</v>
      </c>
      <c r="R38" s="12">
        <f t="shared" si="13"/>
        <v>5</v>
      </c>
      <c r="S38" s="35">
        <f t="shared" si="13"/>
        <v>11</v>
      </c>
      <c r="T38" s="32">
        <f t="shared" si="13"/>
        <v>81</v>
      </c>
      <c r="U38" s="14">
        <f t="shared" si="13"/>
        <v>43</v>
      </c>
      <c r="V38" s="27">
        <f t="shared" si="13"/>
        <v>32</v>
      </c>
    </row>
    <row r="39" spans="1:22" ht="16.5" customHeight="1" x14ac:dyDescent="0.15"/>
    <row r="40" spans="1:22" ht="409.5" customHeight="1" x14ac:dyDescent="0.15">
      <c r="A40" s="238" t="s">
        <v>41</v>
      </c>
      <c r="B40" s="238"/>
      <c r="C40" s="238"/>
      <c r="D40" s="238"/>
      <c r="E40" s="238"/>
      <c r="F40" s="238"/>
      <c r="G40" s="238"/>
      <c r="H40" s="238"/>
      <c r="I40" s="238"/>
      <c r="J40" s="238"/>
      <c r="K40" s="238"/>
      <c r="L40" s="238"/>
      <c r="M40" s="238"/>
      <c r="N40" s="238"/>
      <c r="O40" s="238"/>
      <c r="P40" s="238"/>
      <c r="Q40" s="238"/>
      <c r="R40" s="238"/>
      <c r="S40" s="238"/>
      <c r="T40" s="238"/>
      <c r="U40" s="238"/>
      <c r="V40" s="238"/>
    </row>
  </sheetData>
  <mergeCells count="25">
    <mergeCell ref="B8:B10"/>
    <mergeCell ref="A40:V40"/>
    <mergeCell ref="A38:G38"/>
    <mergeCell ref="A12:A32"/>
    <mergeCell ref="B12:B31"/>
    <mergeCell ref="A33:A37"/>
    <mergeCell ref="B34:B36"/>
    <mergeCell ref="A5:A11"/>
    <mergeCell ref="B5:B7"/>
    <mergeCell ref="A1:G1"/>
    <mergeCell ref="H1:P1"/>
    <mergeCell ref="Q1:V1"/>
    <mergeCell ref="A2:B4"/>
    <mergeCell ref="C2:C4"/>
    <mergeCell ref="D2:D4"/>
    <mergeCell ref="E2:E4"/>
    <mergeCell ref="F2:F4"/>
    <mergeCell ref="G2:G4"/>
    <mergeCell ref="H2:M2"/>
    <mergeCell ref="N2:S2"/>
    <mergeCell ref="T2:V3"/>
    <mergeCell ref="K3:M3"/>
    <mergeCell ref="N3:P3"/>
    <mergeCell ref="Q3:S3"/>
    <mergeCell ref="H3:J3"/>
  </mergeCells>
  <phoneticPr fontId="24" type="noConversion"/>
  <printOptions horizontalCentered="1"/>
  <pageMargins left="0.39347222447395325" right="0.39347222447395325" top="1.4566667079925537" bottom="0.74777776002883911" header="0.59041666984558105" footer="0.31486111879348755"/>
  <pageSetup paperSize="9" scale="59" orientation="portrait" r:id="rId1"/>
  <headerFooter>
    <oddHeader>&amp;C&amp;"맑은 고딕,Bold"&amp;20 2020~2021학년도 교육과정구성표(2년제)</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96"/>
  <sheetViews>
    <sheetView view="pageBreakPreview" topLeftCell="A62" zoomScaleNormal="130" zoomScaleSheetLayoutView="100" workbookViewId="0">
      <selection activeCell="I51" sqref="I51:K51"/>
    </sheetView>
  </sheetViews>
  <sheetFormatPr defaultColWidth="8.88671875" defaultRowHeight="16.5" x14ac:dyDescent="0.15"/>
  <cols>
    <col min="1" max="4" width="4.21875" style="3" customWidth="1"/>
    <col min="5" max="5" width="6" style="3" customWidth="1"/>
    <col min="6" max="10" width="6.5546875" style="3" customWidth="1"/>
    <col min="11" max="11" width="7.109375" style="3" customWidth="1"/>
    <col min="12" max="12" width="22.88671875" style="3" customWidth="1"/>
    <col min="13" max="16384" width="8.88671875" style="3"/>
  </cols>
  <sheetData>
    <row r="1" spans="1:27" x14ac:dyDescent="0.15">
      <c r="A1" s="150" t="s">
        <v>84</v>
      </c>
      <c r="B1" s="112"/>
      <c r="C1" s="112"/>
      <c r="D1" s="112"/>
      <c r="E1" s="112"/>
      <c r="F1" s="112"/>
      <c r="G1" s="112"/>
      <c r="H1" s="330" t="s">
        <v>116</v>
      </c>
      <c r="I1" s="330"/>
      <c r="J1" s="330"/>
      <c r="K1" s="330"/>
      <c r="L1" s="37" t="s">
        <v>3</v>
      </c>
      <c r="N1" s="253"/>
      <c r="O1" s="253"/>
      <c r="P1" s="253"/>
      <c r="Q1" s="253"/>
      <c r="R1" s="253"/>
      <c r="S1" s="253"/>
      <c r="T1" s="4"/>
      <c r="U1" s="252"/>
      <c r="V1" s="252"/>
      <c r="W1" s="252"/>
      <c r="X1" s="252"/>
      <c r="Y1" s="252"/>
      <c r="Z1" s="252"/>
      <c r="AA1" s="252"/>
    </row>
    <row r="2" spans="1:27" x14ac:dyDescent="0.15">
      <c r="A2" s="352" t="s">
        <v>22</v>
      </c>
      <c r="B2" s="336" t="s">
        <v>27</v>
      </c>
      <c r="C2" s="355" t="s">
        <v>99</v>
      </c>
      <c r="D2" s="355" t="s">
        <v>111</v>
      </c>
      <c r="E2" s="355" t="s">
        <v>109</v>
      </c>
      <c r="F2" s="336" t="s">
        <v>5</v>
      </c>
      <c r="G2" s="336"/>
      <c r="H2" s="336"/>
      <c r="I2" s="336" t="s">
        <v>5</v>
      </c>
      <c r="J2" s="336"/>
      <c r="K2" s="336"/>
      <c r="L2" s="331" t="s">
        <v>29</v>
      </c>
    </row>
    <row r="3" spans="1:27" x14ac:dyDescent="0.15">
      <c r="A3" s="353"/>
      <c r="B3" s="334"/>
      <c r="C3" s="356"/>
      <c r="D3" s="356"/>
      <c r="E3" s="356"/>
      <c r="F3" s="334" t="s">
        <v>68</v>
      </c>
      <c r="G3" s="334"/>
      <c r="H3" s="334"/>
      <c r="I3" s="334" t="s">
        <v>68</v>
      </c>
      <c r="J3" s="334"/>
      <c r="K3" s="334"/>
      <c r="L3" s="332"/>
    </row>
    <row r="4" spans="1:27" x14ac:dyDescent="0.15">
      <c r="A4" s="353"/>
      <c r="B4" s="334"/>
      <c r="C4" s="356"/>
      <c r="D4" s="356"/>
      <c r="E4" s="356"/>
      <c r="F4" s="334" t="s">
        <v>32</v>
      </c>
      <c r="G4" s="334" t="s">
        <v>30</v>
      </c>
      <c r="H4" s="334"/>
      <c r="I4" s="334" t="s">
        <v>32</v>
      </c>
      <c r="J4" s="334" t="s">
        <v>30</v>
      </c>
      <c r="K4" s="334"/>
      <c r="L4" s="332"/>
    </row>
    <row r="5" spans="1:27" ht="17.25" thickBot="1" x14ac:dyDescent="0.2">
      <c r="A5" s="354"/>
      <c r="B5" s="335"/>
      <c r="C5" s="357"/>
      <c r="D5" s="357"/>
      <c r="E5" s="357"/>
      <c r="F5" s="335"/>
      <c r="G5" s="113" t="s">
        <v>34</v>
      </c>
      <c r="H5" s="113" t="s">
        <v>23</v>
      </c>
      <c r="I5" s="335"/>
      <c r="J5" s="113" t="s">
        <v>34</v>
      </c>
      <c r="K5" s="113" t="s">
        <v>23</v>
      </c>
      <c r="L5" s="333"/>
    </row>
    <row r="6" spans="1:27" ht="21.95" customHeight="1" x14ac:dyDescent="0.15">
      <c r="A6" s="265">
        <v>1</v>
      </c>
      <c r="B6" s="254">
        <v>1</v>
      </c>
      <c r="C6" s="256" t="s">
        <v>65</v>
      </c>
      <c r="D6" s="337" t="s">
        <v>28</v>
      </c>
      <c r="E6" s="337"/>
      <c r="F6" s="259" t="s">
        <v>154</v>
      </c>
      <c r="G6" s="260"/>
      <c r="H6" s="261"/>
      <c r="I6" s="259" t="s">
        <v>20</v>
      </c>
      <c r="J6" s="260"/>
      <c r="K6" s="261"/>
      <c r="L6" s="268"/>
    </row>
    <row r="7" spans="1:27" ht="21.95" customHeight="1" x14ac:dyDescent="0.15">
      <c r="A7" s="266"/>
      <c r="B7" s="255"/>
      <c r="C7" s="257"/>
      <c r="D7" s="338"/>
      <c r="E7" s="338"/>
      <c r="F7" s="114">
        <v>1</v>
      </c>
      <c r="G7" s="114">
        <v>1</v>
      </c>
      <c r="H7" s="114">
        <v>0</v>
      </c>
      <c r="I7" s="114">
        <v>1</v>
      </c>
      <c r="J7" s="114">
        <v>1</v>
      </c>
      <c r="K7" s="114">
        <v>0</v>
      </c>
      <c r="L7" s="269"/>
    </row>
    <row r="8" spans="1:27" ht="21.95" customHeight="1" thickBot="1" x14ac:dyDescent="0.2">
      <c r="A8" s="266"/>
      <c r="B8" s="255"/>
      <c r="C8" s="257"/>
      <c r="D8" s="338"/>
      <c r="E8" s="338"/>
      <c r="F8" s="345"/>
      <c r="G8" s="346"/>
      <c r="H8" s="347"/>
      <c r="I8" s="340" t="s">
        <v>156</v>
      </c>
      <c r="J8" s="341" t="s">
        <v>17</v>
      </c>
      <c r="K8" s="342" t="s">
        <v>17</v>
      </c>
      <c r="L8" s="343" t="s">
        <v>106</v>
      </c>
    </row>
    <row r="9" spans="1:27" ht="21.95" customHeight="1" x14ac:dyDescent="0.15">
      <c r="A9" s="265"/>
      <c r="B9" s="254"/>
      <c r="C9" s="256"/>
      <c r="D9" s="339"/>
      <c r="E9" s="339"/>
      <c r="F9" s="137"/>
      <c r="G9" s="137"/>
      <c r="H9" s="137"/>
      <c r="I9" s="137">
        <v>2</v>
      </c>
      <c r="J9" s="137">
        <v>2</v>
      </c>
      <c r="K9" s="137">
        <v>0</v>
      </c>
      <c r="L9" s="344"/>
    </row>
    <row r="10" spans="1:27" ht="21.95" customHeight="1" x14ac:dyDescent="0.15">
      <c r="A10" s="266"/>
      <c r="B10" s="255"/>
      <c r="C10" s="257"/>
      <c r="D10" s="262" t="s">
        <v>36</v>
      </c>
      <c r="E10" s="262"/>
      <c r="F10" s="350" t="s">
        <v>70</v>
      </c>
      <c r="G10" s="351"/>
      <c r="H10" s="351"/>
      <c r="I10" s="350"/>
      <c r="J10" s="351"/>
      <c r="K10" s="351"/>
      <c r="L10" s="268" t="s">
        <v>103</v>
      </c>
    </row>
    <row r="11" spans="1:27" ht="21.95" customHeight="1" x14ac:dyDescent="0.15">
      <c r="A11" s="266"/>
      <c r="B11" s="255"/>
      <c r="C11" s="257"/>
      <c r="D11" s="263"/>
      <c r="E11" s="263"/>
      <c r="F11" s="115">
        <v>2</v>
      </c>
      <c r="G11" s="115">
        <v>2</v>
      </c>
      <c r="H11" s="115">
        <v>0</v>
      </c>
      <c r="I11" s="115"/>
      <c r="J11" s="115"/>
      <c r="K11" s="115"/>
      <c r="L11" s="269"/>
    </row>
    <row r="12" spans="1:27" ht="21.95" customHeight="1" x14ac:dyDescent="0.15">
      <c r="A12" s="266"/>
      <c r="B12" s="255"/>
      <c r="C12" s="257"/>
      <c r="D12" s="263"/>
      <c r="E12" s="263"/>
      <c r="F12" s="328" t="s">
        <v>9</v>
      </c>
      <c r="G12" s="329"/>
      <c r="H12" s="329"/>
      <c r="I12" s="328" t="s">
        <v>9</v>
      </c>
      <c r="J12" s="329"/>
      <c r="K12" s="329"/>
      <c r="L12" s="348"/>
    </row>
    <row r="13" spans="1:27" ht="21.95" customHeight="1" x14ac:dyDescent="0.15">
      <c r="A13" s="266"/>
      <c r="B13" s="255"/>
      <c r="C13" s="258"/>
      <c r="D13" s="264"/>
      <c r="E13" s="264"/>
      <c r="F13" s="114">
        <v>2</v>
      </c>
      <c r="G13" s="114">
        <v>2</v>
      </c>
      <c r="H13" s="114">
        <v>0</v>
      </c>
      <c r="I13" s="114">
        <v>2</v>
      </c>
      <c r="J13" s="114">
        <v>2</v>
      </c>
      <c r="K13" s="114">
        <v>0</v>
      </c>
      <c r="L13" s="349"/>
    </row>
    <row r="14" spans="1:27" ht="21.95" customHeight="1" x14ac:dyDescent="0.15">
      <c r="A14" s="266"/>
      <c r="B14" s="255"/>
      <c r="C14" s="322" t="s">
        <v>53</v>
      </c>
      <c r="D14" s="322"/>
      <c r="E14" s="322"/>
      <c r="F14" s="116">
        <f>SUM(F7,F11,F13)</f>
        <v>5</v>
      </c>
      <c r="G14" s="116">
        <f>SUM(G7,G11,G13)</f>
        <v>5</v>
      </c>
      <c r="H14" s="116">
        <f>SUM(H7,H11,H13)</f>
        <v>0</v>
      </c>
      <c r="I14" s="116">
        <f>SUM(I7,I11,I13,I9)</f>
        <v>5</v>
      </c>
      <c r="J14" s="116">
        <f>SUM(J7,J11,J13,J9)</f>
        <v>5</v>
      </c>
      <c r="K14" s="116">
        <f>SUM(K7,K11,K13,K9)</f>
        <v>0</v>
      </c>
      <c r="L14" s="117"/>
    </row>
    <row r="15" spans="1:27" ht="21.95" customHeight="1" x14ac:dyDescent="0.15">
      <c r="A15" s="266"/>
      <c r="B15" s="255"/>
      <c r="C15" s="257" t="s">
        <v>149</v>
      </c>
      <c r="D15" s="262" t="s">
        <v>36</v>
      </c>
      <c r="E15" s="262"/>
      <c r="F15" s="328" t="s">
        <v>77</v>
      </c>
      <c r="G15" s="329"/>
      <c r="H15" s="329"/>
      <c r="I15" s="328" t="s">
        <v>164</v>
      </c>
      <c r="J15" s="329"/>
      <c r="K15" s="329"/>
      <c r="L15" s="348" t="s">
        <v>134</v>
      </c>
    </row>
    <row r="16" spans="1:27" ht="21.95" customHeight="1" x14ac:dyDescent="0.15">
      <c r="A16" s="266"/>
      <c r="B16" s="255"/>
      <c r="C16" s="257"/>
      <c r="D16" s="263"/>
      <c r="E16" s="263"/>
      <c r="F16" s="120">
        <v>3</v>
      </c>
      <c r="G16" s="120">
        <v>1</v>
      </c>
      <c r="H16" s="120">
        <v>2</v>
      </c>
      <c r="I16" s="120">
        <v>3</v>
      </c>
      <c r="J16" s="120">
        <v>3</v>
      </c>
      <c r="K16" s="120">
        <v>0</v>
      </c>
      <c r="L16" s="349"/>
    </row>
    <row r="17" spans="1:12" ht="21.95" customHeight="1" x14ac:dyDescent="0.15">
      <c r="A17" s="266"/>
      <c r="B17" s="255"/>
      <c r="C17" s="257"/>
      <c r="D17" s="263"/>
      <c r="E17" s="263"/>
      <c r="F17" s="328" t="s">
        <v>87</v>
      </c>
      <c r="G17" s="329"/>
      <c r="H17" s="329"/>
      <c r="I17" s="328" t="s">
        <v>87</v>
      </c>
      <c r="J17" s="329"/>
      <c r="K17" s="329"/>
      <c r="L17" s="325"/>
    </row>
    <row r="18" spans="1:12" ht="21.95" customHeight="1" x14ac:dyDescent="0.15">
      <c r="A18" s="266"/>
      <c r="B18" s="255"/>
      <c r="C18" s="257"/>
      <c r="D18" s="263"/>
      <c r="E18" s="263"/>
      <c r="F18" s="120">
        <v>3</v>
      </c>
      <c r="G18" s="120">
        <v>0</v>
      </c>
      <c r="H18" s="120">
        <v>3</v>
      </c>
      <c r="I18" s="120">
        <v>3</v>
      </c>
      <c r="J18" s="120">
        <v>0</v>
      </c>
      <c r="K18" s="120">
        <v>3</v>
      </c>
      <c r="L18" s="268"/>
    </row>
    <row r="19" spans="1:12" ht="21.95" customHeight="1" x14ac:dyDescent="0.15">
      <c r="A19" s="266"/>
      <c r="B19" s="255"/>
      <c r="C19" s="257"/>
      <c r="D19" s="263"/>
      <c r="E19" s="263"/>
      <c r="F19" s="328" t="s">
        <v>89</v>
      </c>
      <c r="G19" s="329"/>
      <c r="H19" s="329"/>
      <c r="I19" s="328" t="s">
        <v>89</v>
      </c>
      <c r="J19" s="329"/>
      <c r="K19" s="329"/>
      <c r="L19" s="325"/>
    </row>
    <row r="20" spans="1:12" ht="21.95" customHeight="1" x14ac:dyDescent="0.15">
      <c r="A20" s="266"/>
      <c r="B20" s="255"/>
      <c r="C20" s="257"/>
      <c r="D20" s="263"/>
      <c r="E20" s="263"/>
      <c r="F20" s="120">
        <v>3</v>
      </c>
      <c r="G20" s="120">
        <v>0</v>
      </c>
      <c r="H20" s="120">
        <v>3</v>
      </c>
      <c r="I20" s="120">
        <v>3</v>
      </c>
      <c r="J20" s="120">
        <v>0</v>
      </c>
      <c r="K20" s="120">
        <v>3</v>
      </c>
      <c r="L20" s="268"/>
    </row>
    <row r="21" spans="1:12" ht="21.95" customHeight="1" x14ac:dyDescent="0.15">
      <c r="A21" s="266"/>
      <c r="B21" s="255"/>
      <c r="C21" s="257"/>
      <c r="D21" s="263"/>
      <c r="E21" s="263"/>
      <c r="F21" s="328" t="s">
        <v>45</v>
      </c>
      <c r="G21" s="329"/>
      <c r="H21" s="329"/>
      <c r="I21" s="328" t="s">
        <v>45</v>
      </c>
      <c r="J21" s="329"/>
      <c r="K21" s="329"/>
      <c r="L21" s="348" t="s">
        <v>134</v>
      </c>
    </row>
    <row r="22" spans="1:12" ht="21.95" customHeight="1" x14ac:dyDescent="0.15">
      <c r="A22" s="266"/>
      <c r="B22" s="255"/>
      <c r="C22" s="257"/>
      <c r="D22" s="263"/>
      <c r="E22" s="263"/>
      <c r="F22" s="120">
        <v>3</v>
      </c>
      <c r="G22" s="120">
        <v>1</v>
      </c>
      <c r="H22" s="120">
        <v>2</v>
      </c>
      <c r="I22" s="120">
        <v>3</v>
      </c>
      <c r="J22" s="120">
        <v>3</v>
      </c>
      <c r="K22" s="120">
        <v>0</v>
      </c>
      <c r="L22" s="349"/>
    </row>
    <row r="23" spans="1:12" ht="21.95" customHeight="1" x14ac:dyDescent="0.15">
      <c r="A23" s="266"/>
      <c r="B23" s="255"/>
      <c r="C23" s="257"/>
      <c r="D23" s="263"/>
      <c r="E23" s="263"/>
      <c r="F23" s="328" t="s">
        <v>93</v>
      </c>
      <c r="G23" s="329"/>
      <c r="H23" s="329"/>
      <c r="I23" s="328" t="s">
        <v>93</v>
      </c>
      <c r="J23" s="329"/>
      <c r="K23" s="329"/>
      <c r="L23" s="325" t="s">
        <v>134</v>
      </c>
    </row>
    <row r="24" spans="1:12" ht="21.95" customHeight="1" x14ac:dyDescent="0.15">
      <c r="A24" s="266"/>
      <c r="B24" s="255"/>
      <c r="C24" s="257"/>
      <c r="D24" s="263"/>
      <c r="E24" s="263"/>
      <c r="F24" s="120">
        <v>3</v>
      </c>
      <c r="G24" s="120">
        <v>1</v>
      </c>
      <c r="H24" s="120">
        <v>2</v>
      </c>
      <c r="I24" s="120">
        <v>3</v>
      </c>
      <c r="J24" s="120">
        <v>3</v>
      </c>
      <c r="K24" s="120">
        <v>0</v>
      </c>
      <c r="L24" s="268"/>
    </row>
    <row r="25" spans="1:12" ht="21.95" customHeight="1" x14ac:dyDescent="0.15">
      <c r="A25" s="266"/>
      <c r="B25" s="255"/>
      <c r="C25" s="282" t="s">
        <v>148</v>
      </c>
      <c r="D25" s="282"/>
      <c r="E25" s="282"/>
      <c r="F25" s="116">
        <f>SUM(,F16,F18,F20,F22,F24)</f>
        <v>15</v>
      </c>
      <c r="G25" s="116">
        <f>SUM(G16,G18,G20,G22,G24)</f>
        <v>3</v>
      </c>
      <c r="H25" s="116">
        <f>SUM(H16,H18,H20,H22,H24)</f>
        <v>12</v>
      </c>
      <c r="I25" s="116">
        <f>SUM(I16,I18,I20,I22,I24)</f>
        <v>15</v>
      </c>
      <c r="J25" s="116">
        <f>SUM(J16,J18,J20,J22,J24)</f>
        <v>9</v>
      </c>
      <c r="K25" s="116">
        <f>SUM(K16,K18,K20,K22,K24)</f>
        <v>6</v>
      </c>
      <c r="L25" s="117"/>
    </row>
    <row r="26" spans="1:12" ht="21.95" customHeight="1" x14ac:dyDescent="0.15">
      <c r="A26" s="266"/>
      <c r="B26" s="324" t="s">
        <v>104</v>
      </c>
      <c r="C26" s="324"/>
      <c r="D26" s="324"/>
      <c r="E26" s="324"/>
      <c r="F26" s="121">
        <f t="shared" ref="F26:K26" si="0">SUM(F14,F25)</f>
        <v>20</v>
      </c>
      <c r="G26" s="121">
        <f t="shared" si="0"/>
        <v>8</v>
      </c>
      <c r="H26" s="121">
        <f t="shared" si="0"/>
        <v>12</v>
      </c>
      <c r="I26" s="121">
        <f t="shared" si="0"/>
        <v>20</v>
      </c>
      <c r="J26" s="121">
        <f t="shared" si="0"/>
        <v>14</v>
      </c>
      <c r="K26" s="121">
        <f t="shared" si="0"/>
        <v>6</v>
      </c>
      <c r="L26" s="122"/>
    </row>
    <row r="27" spans="1:12" ht="21.95" customHeight="1" x14ac:dyDescent="0.15">
      <c r="A27" s="266"/>
      <c r="B27" s="358">
        <v>2</v>
      </c>
      <c r="C27" s="285" t="s">
        <v>165</v>
      </c>
      <c r="D27" s="321" t="s">
        <v>28</v>
      </c>
      <c r="E27" s="321"/>
      <c r="F27" s="359"/>
      <c r="G27" s="360"/>
      <c r="H27" s="361"/>
      <c r="I27" s="340" t="s">
        <v>157</v>
      </c>
      <c r="J27" s="341" t="s">
        <v>17</v>
      </c>
      <c r="K27" s="342" t="s">
        <v>17</v>
      </c>
      <c r="L27" s="343" t="s">
        <v>106</v>
      </c>
    </row>
    <row r="28" spans="1:12" ht="21.95" customHeight="1" x14ac:dyDescent="0.15">
      <c r="A28" s="266"/>
      <c r="B28" s="255"/>
      <c r="C28" s="257"/>
      <c r="D28" s="321"/>
      <c r="E28" s="321"/>
      <c r="F28" s="119"/>
      <c r="G28" s="119"/>
      <c r="H28" s="119"/>
      <c r="I28" s="137">
        <v>2</v>
      </c>
      <c r="J28" s="137">
        <v>2</v>
      </c>
      <c r="K28" s="137">
        <v>0</v>
      </c>
      <c r="L28" s="344"/>
    </row>
    <row r="29" spans="1:12" ht="21.95" customHeight="1" x14ac:dyDescent="0.15">
      <c r="A29" s="266"/>
      <c r="B29" s="255"/>
      <c r="C29" s="257"/>
      <c r="D29" s="262" t="s">
        <v>36</v>
      </c>
      <c r="E29" s="262"/>
      <c r="F29" s="328" t="s">
        <v>79</v>
      </c>
      <c r="G29" s="329"/>
      <c r="H29" s="329"/>
      <c r="I29" s="328" t="s">
        <v>155</v>
      </c>
      <c r="J29" s="329"/>
      <c r="K29" s="329"/>
      <c r="L29" s="325"/>
    </row>
    <row r="30" spans="1:12" ht="21.95" customHeight="1" x14ac:dyDescent="0.15">
      <c r="A30" s="266"/>
      <c r="B30" s="255"/>
      <c r="C30" s="257"/>
      <c r="D30" s="263"/>
      <c r="E30" s="263"/>
      <c r="F30" s="120">
        <v>2</v>
      </c>
      <c r="G30" s="120">
        <v>2</v>
      </c>
      <c r="H30" s="120">
        <v>0</v>
      </c>
      <c r="I30" s="120">
        <v>2</v>
      </c>
      <c r="J30" s="120">
        <v>2</v>
      </c>
      <c r="K30" s="120">
        <v>0</v>
      </c>
      <c r="L30" s="268"/>
    </row>
    <row r="31" spans="1:12" ht="21.95" customHeight="1" x14ac:dyDescent="0.15">
      <c r="A31" s="266"/>
      <c r="B31" s="255"/>
      <c r="C31" s="257"/>
      <c r="D31" s="263"/>
      <c r="E31" s="263"/>
      <c r="F31" s="279" t="s">
        <v>14</v>
      </c>
      <c r="G31" s="280"/>
      <c r="H31" s="281"/>
      <c r="I31" s="279" t="s">
        <v>14</v>
      </c>
      <c r="J31" s="280"/>
      <c r="K31" s="281"/>
      <c r="L31" s="348"/>
    </row>
    <row r="32" spans="1:12" ht="21.95" customHeight="1" x14ac:dyDescent="0.15">
      <c r="A32" s="266"/>
      <c r="B32" s="255"/>
      <c r="C32" s="257"/>
      <c r="D32" s="263"/>
      <c r="E32" s="263"/>
      <c r="F32" s="114">
        <v>2</v>
      </c>
      <c r="G32" s="114">
        <v>2</v>
      </c>
      <c r="H32" s="114">
        <v>0</v>
      </c>
      <c r="I32" s="114">
        <v>2</v>
      </c>
      <c r="J32" s="114">
        <v>2</v>
      </c>
      <c r="K32" s="114">
        <v>0</v>
      </c>
      <c r="L32" s="349"/>
    </row>
    <row r="33" spans="1:12" ht="21.95" customHeight="1" x14ac:dyDescent="0.15">
      <c r="A33" s="266"/>
      <c r="B33" s="255"/>
      <c r="C33" s="257"/>
      <c r="D33" s="263"/>
      <c r="E33" s="263"/>
      <c r="F33" s="279" t="s">
        <v>6</v>
      </c>
      <c r="G33" s="280"/>
      <c r="H33" s="281"/>
      <c r="I33" s="279"/>
      <c r="J33" s="280"/>
      <c r="K33" s="281"/>
      <c r="L33" s="269"/>
    </row>
    <row r="34" spans="1:12" ht="21.95" customHeight="1" x14ac:dyDescent="0.15">
      <c r="A34" s="266"/>
      <c r="B34" s="255"/>
      <c r="C34" s="258"/>
      <c r="D34" s="264"/>
      <c r="E34" s="264"/>
      <c r="F34" s="114">
        <v>2</v>
      </c>
      <c r="G34" s="114">
        <v>2</v>
      </c>
      <c r="H34" s="114">
        <v>0</v>
      </c>
      <c r="I34" s="114"/>
      <c r="J34" s="114"/>
      <c r="K34" s="114"/>
      <c r="L34" s="269"/>
    </row>
    <row r="35" spans="1:12" ht="21.95" customHeight="1" x14ac:dyDescent="0.15">
      <c r="A35" s="266"/>
      <c r="B35" s="255"/>
      <c r="C35" s="294" t="s">
        <v>53</v>
      </c>
      <c r="D35" s="295"/>
      <c r="E35" s="296"/>
      <c r="F35" s="123">
        <f t="shared" ref="F35:K35" si="1">SUM(F28,F30,F32,F34)</f>
        <v>6</v>
      </c>
      <c r="G35" s="123">
        <f t="shared" si="1"/>
        <v>6</v>
      </c>
      <c r="H35" s="123">
        <f t="shared" si="1"/>
        <v>0</v>
      </c>
      <c r="I35" s="123">
        <f t="shared" si="1"/>
        <v>6</v>
      </c>
      <c r="J35" s="123">
        <f t="shared" si="1"/>
        <v>6</v>
      </c>
      <c r="K35" s="123">
        <f t="shared" si="1"/>
        <v>0</v>
      </c>
      <c r="L35" s="117"/>
    </row>
    <row r="36" spans="1:12" ht="21.95" customHeight="1" x14ac:dyDescent="0.15">
      <c r="A36" s="266"/>
      <c r="B36" s="255"/>
      <c r="C36" s="285" t="s">
        <v>150</v>
      </c>
      <c r="D36" s="262" t="s">
        <v>36</v>
      </c>
      <c r="E36" s="262"/>
      <c r="F36" s="279" t="s">
        <v>74</v>
      </c>
      <c r="G36" s="280"/>
      <c r="H36" s="281"/>
      <c r="I36" s="279" t="s">
        <v>74</v>
      </c>
      <c r="J36" s="280"/>
      <c r="K36" s="281"/>
      <c r="L36" s="325" t="s">
        <v>134</v>
      </c>
    </row>
    <row r="37" spans="1:12" ht="21.95" customHeight="1" x14ac:dyDescent="0.15">
      <c r="A37" s="266"/>
      <c r="B37" s="255"/>
      <c r="C37" s="257"/>
      <c r="D37" s="263"/>
      <c r="E37" s="263"/>
      <c r="F37" s="120">
        <v>3</v>
      </c>
      <c r="G37" s="120">
        <v>1</v>
      </c>
      <c r="H37" s="120">
        <v>2</v>
      </c>
      <c r="I37" s="120">
        <v>3</v>
      </c>
      <c r="J37" s="120">
        <v>2</v>
      </c>
      <c r="K37" s="120">
        <v>1</v>
      </c>
      <c r="L37" s="268"/>
    </row>
    <row r="38" spans="1:12" ht="21.95" customHeight="1" x14ac:dyDescent="0.15">
      <c r="A38" s="266"/>
      <c r="B38" s="255"/>
      <c r="C38" s="257"/>
      <c r="D38" s="263"/>
      <c r="E38" s="263"/>
      <c r="F38" s="279" t="s">
        <v>95</v>
      </c>
      <c r="G38" s="280"/>
      <c r="H38" s="281"/>
      <c r="I38" s="279" t="s">
        <v>95</v>
      </c>
      <c r="J38" s="280"/>
      <c r="K38" s="281"/>
      <c r="L38" s="269" t="s">
        <v>135</v>
      </c>
    </row>
    <row r="39" spans="1:12" ht="21.95" customHeight="1" x14ac:dyDescent="0.15">
      <c r="A39" s="266"/>
      <c r="B39" s="255"/>
      <c r="C39" s="257"/>
      <c r="D39" s="263"/>
      <c r="E39" s="263"/>
      <c r="F39" s="120">
        <v>3</v>
      </c>
      <c r="G39" s="120">
        <v>1</v>
      </c>
      <c r="H39" s="120">
        <v>2</v>
      </c>
      <c r="I39" s="120">
        <v>3</v>
      </c>
      <c r="J39" s="120">
        <v>2</v>
      </c>
      <c r="K39" s="120">
        <v>1</v>
      </c>
      <c r="L39" s="269"/>
    </row>
    <row r="40" spans="1:12" ht="21.95" customHeight="1" x14ac:dyDescent="0.15">
      <c r="A40" s="266"/>
      <c r="B40" s="255"/>
      <c r="C40" s="257"/>
      <c r="D40" s="263"/>
      <c r="E40" s="263"/>
      <c r="F40" s="279" t="s">
        <v>7</v>
      </c>
      <c r="G40" s="280"/>
      <c r="H40" s="281"/>
      <c r="I40" s="279" t="s">
        <v>7</v>
      </c>
      <c r="J40" s="280"/>
      <c r="K40" s="281"/>
      <c r="L40" s="269" t="s">
        <v>134</v>
      </c>
    </row>
    <row r="41" spans="1:12" ht="21.95" customHeight="1" x14ac:dyDescent="0.15">
      <c r="A41" s="266"/>
      <c r="B41" s="255"/>
      <c r="C41" s="257"/>
      <c r="D41" s="263"/>
      <c r="E41" s="263"/>
      <c r="F41" s="120">
        <v>3</v>
      </c>
      <c r="G41" s="120">
        <v>1</v>
      </c>
      <c r="H41" s="120">
        <v>2</v>
      </c>
      <c r="I41" s="120">
        <v>3</v>
      </c>
      <c r="J41" s="120">
        <v>2</v>
      </c>
      <c r="K41" s="120">
        <v>1</v>
      </c>
      <c r="L41" s="269"/>
    </row>
    <row r="42" spans="1:12" ht="21.95" customHeight="1" x14ac:dyDescent="0.15">
      <c r="A42" s="266"/>
      <c r="B42" s="255"/>
      <c r="C42" s="257"/>
      <c r="D42" s="263"/>
      <c r="E42" s="263"/>
      <c r="F42" s="279" t="s">
        <v>78</v>
      </c>
      <c r="G42" s="280"/>
      <c r="H42" s="281"/>
      <c r="I42" s="279" t="s">
        <v>78</v>
      </c>
      <c r="J42" s="280"/>
      <c r="K42" s="281"/>
      <c r="L42" s="325" t="s">
        <v>144</v>
      </c>
    </row>
    <row r="43" spans="1:12" ht="21.95" customHeight="1" x14ac:dyDescent="0.15">
      <c r="A43" s="266"/>
      <c r="B43" s="255"/>
      <c r="C43" s="257"/>
      <c r="D43" s="263"/>
      <c r="E43" s="263"/>
      <c r="F43" s="120">
        <v>3</v>
      </c>
      <c r="G43" s="120">
        <v>1</v>
      </c>
      <c r="H43" s="120">
        <v>2</v>
      </c>
      <c r="I43" s="120">
        <v>3</v>
      </c>
      <c r="J43" s="120">
        <v>2</v>
      </c>
      <c r="K43" s="120">
        <v>1</v>
      </c>
      <c r="L43" s="268"/>
    </row>
    <row r="44" spans="1:12" ht="21.95" customHeight="1" x14ac:dyDescent="0.15">
      <c r="A44" s="266"/>
      <c r="B44" s="255"/>
      <c r="C44" s="257"/>
      <c r="D44" s="263"/>
      <c r="E44" s="263"/>
      <c r="F44" s="279"/>
      <c r="G44" s="280"/>
      <c r="H44" s="281"/>
      <c r="I44" s="279" t="s">
        <v>119</v>
      </c>
      <c r="J44" s="280"/>
      <c r="K44" s="281"/>
      <c r="L44" s="327" t="s">
        <v>137</v>
      </c>
    </row>
    <row r="45" spans="1:12" ht="21.95" customHeight="1" x14ac:dyDescent="0.15">
      <c r="A45" s="266"/>
      <c r="B45" s="255"/>
      <c r="C45" s="258"/>
      <c r="D45" s="264"/>
      <c r="E45" s="264"/>
      <c r="F45" s="145"/>
      <c r="G45" s="145"/>
      <c r="H45" s="145"/>
      <c r="I45" s="145">
        <v>3</v>
      </c>
      <c r="J45" s="145">
        <v>3</v>
      </c>
      <c r="K45" s="145">
        <v>0</v>
      </c>
      <c r="L45" s="269"/>
    </row>
    <row r="46" spans="1:12" ht="21.95" customHeight="1" x14ac:dyDescent="0.15">
      <c r="A46" s="266"/>
      <c r="B46" s="255"/>
      <c r="C46" s="282" t="s">
        <v>59</v>
      </c>
      <c r="D46" s="282"/>
      <c r="E46" s="282"/>
      <c r="F46" s="124">
        <f t="shared" ref="F46:K46" si="2">SUM(F37,F39,F41,F43,F45)</f>
        <v>12</v>
      </c>
      <c r="G46" s="124">
        <f t="shared" si="2"/>
        <v>4</v>
      </c>
      <c r="H46" s="124">
        <f t="shared" si="2"/>
        <v>8</v>
      </c>
      <c r="I46" s="124">
        <f t="shared" si="2"/>
        <v>15</v>
      </c>
      <c r="J46" s="124">
        <f t="shared" si="2"/>
        <v>11</v>
      </c>
      <c r="K46" s="124">
        <f t="shared" si="2"/>
        <v>4</v>
      </c>
      <c r="L46" s="125"/>
    </row>
    <row r="47" spans="1:12" ht="21.95" customHeight="1" x14ac:dyDescent="0.15">
      <c r="A47" s="266"/>
      <c r="B47" s="255"/>
      <c r="C47" s="257" t="s">
        <v>143</v>
      </c>
      <c r="D47" s="321" t="s">
        <v>36</v>
      </c>
      <c r="E47" s="262"/>
      <c r="F47" s="279" t="s">
        <v>119</v>
      </c>
      <c r="G47" s="280"/>
      <c r="H47" s="281"/>
      <c r="I47" s="279"/>
      <c r="J47" s="280"/>
      <c r="K47" s="281"/>
      <c r="L47" s="327" t="s">
        <v>138</v>
      </c>
    </row>
    <row r="48" spans="1:12" ht="21.95" customHeight="1" x14ac:dyDescent="0.15">
      <c r="A48" s="266"/>
      <c r="B48" s="255"/>
      <c r="C48" s="257"/>
      <c r="D48" s="321"/>
      <c r="E48" s="264"/>
      <c r="F48" s="120">
        <v>3</v>
      </c>
      <c r="G48" s="120">
        <v>3</v>
      </c>
      <c r="H48" s="120">
        <v>0</v>
      </c>
      <c r="I48" s="120"/>
      <c r="J48" s="120"/>
      <c r="K48" s="120"/>
      <c r="L48" s="269"/>
    </row>
    <row r="49" spans="1:12" ht="21.95" customHeight="1" x14ac:dyDescent="0.15">
      <c r="A49" s="266"/>
      <c r="B49" s="272"/>
      <c r="C49" s="322" t="s">
        <v>52</v>
      </c>
      <c r="D49" s="322"/>
      <c r="E49" s="322"/>
      <c r="F49" s="116">
        <f t="shared" ref="F49:K49" si="3">SUM(F48)</f>
        <v>3</v>
      </c>
      <c r="G49" s="116">
        <f t="shared" si="3"/>
        <v>3</v>
      </c>
      <c r="H49" s="116">
        <f t="shared" si="3"/>
        <v>0</v>
      </c>
      <c r="I49" s="116">
        <f t="shared" si="3"/>
        <v>0</v>
      </c>
      <c r="J49" s="116">
        <f t="shared" si="3"/>
        <v>0</v>
      </c>
      <c r="K49" s="116">
        <f t="shared" si="3"/>
        <v>0</v>
      </c>
      <c r="L49" s="117"/>
    </row>
    <row r="50" spans="1:12" ht="21.95" customHeight="1" x14ac:dyDescent="0.15">
      <c r="A50" s="267"/>
      <c r="B50" s="324" t="s">
        <v>104</v>
      </c>
      <c r="C50" s="324"/>
      <c r="D50" s="324"/>
      <c r="E50" s="324"/>
      <c r="F50" s="121">
        <f t="shared" ref="F50:K50" si="4">SUM(F35,F46,F49)</f>
        <v>21</v>
      </c>
      <c r="G50" s="121">
        <f t="shared" si="4"/>
        <v>13</v>
      </c>
      <c r="H50" s="121">
        <f t="shared" si="4"/>
        <v>8</v>
      </c>
      <c r="I50" s="121">
        <f t="shared" si="4"/>
        <v>21</v>
      </c>
      <c r="J50" s="121">
        <f t="shared" si="4"/>
        <v>17</v>
      </c>
      <c r="K50" s="121">
        <f t="shared" si="4"/>
        <v>4</v>
      </c>
      <c r="L50" s="122"/>
    </row>
    <row r="51" spans="1:12" ht="21.95" customHeight="1" x14ac:dyDescent="0.15">
      <c r="A51" s="283">
        <v>2</v>
      </c>
      <c r="B51" s="255">
        <v>1</v>
      </c>
      <c r="C51" s="257" t="s">
        <v>166</v>
      </c>
      <c r="D51" s="262" t="s">
        <v>36</v>
      </c>
      <c r="E51" s="262"/>
      <c r="F51" s="328" t="s">
        <v>8</v>
      </c>
      <c r="G51" s="329"/>
      <c r="H51" s="329"/>
      <c r="I51" s="328"/>
      <c r="J51" s="329"/>
      <c r="K51" s="329"/>
      <c r="L51" s="326"/>
    </row>
    <row r="52" spans="1:12" ht="21.95" customHeight="1" x14ac:dyDescent="0.15">
      <c r="A52" s="266"/>
      <c r="B52" s="255"/>
      <c r="C52" s="258"/>
      <c r="D52" s="262"/>
      <c r="E52" s="262"/>
      <c r="F52" s="114">
        <v>2</v>
      </c>
      <c r="G52" s="114">
        <v>2</v>
      </c>
      <c r="H52" s="114">
        <v>0</v>
      </c>
      <c r="I52" s="114"/>
      <c r="J52" s="114"/>
      <c r="K52" s="114"/>
      <c r="L52" s="326"/>
    </row>
    <row r="53" spans="1:12" ht="21.95" customHeight="1" x14ac:dyDescent="0.15">
      <c r="A53" s="266"/>
      <c r="B53" s="255"/>
      <c r="C53" s="322" t="s">
        <v>53</v>
      </c>
      <c r="D53" s="322"/>
      <c r="E53" s="322"/>
      <c r="F53" s="126">
        <f t="shared" ref="F53:K53" si="5">SUM(F52)</f>
        <v>2</v>
      </c>
      <c r="G53" s="126">
        <f t="shared" si="5"/>
        <v>2</v>
      </c>
      <c r="H53" s="126">
        <f t="shared" si="5"/>
        <v>0</v>
      </c>
      <c r="I53" s="126">
        <f t="shared" si="5"/>
        <v>0</v>
      </c>
      <c r="J53" s="126">
        <f t="shared" si="5"/>
        <v>0</v>
      </c>
      <c r="K53" s="126">
        <f t="shared" si="5"/>
        <v>0</v>
      </c>
      <c r="L53" s="117"/>
    </row>
    <row r="54" spans="1:12" ht="21.95" customHeight="1" x14ac:dyDescent="0.15">
      <c r="A54" s="266"/>
      <c r="B54" s="255"/>
      <c r="C54" s="257" t="s">
        <v>149</v>
      </c>
      <c r="D54" s="262" t="s">
        <v>36</v>
      </c>
      <c r="E54" s="262"/>
      <c r="F54" s="279" t="s">
        <v>115</v>
      </c>
      <c r="G54" s="280"/>
      <c r="H54" s="281"/>
      <c r="I54" s="279" t="s">
        <v>115</v>
      </c>
      <c r="J54" s="280"/>
      <c r="K54" s="281"/>
      <c r="L54" s="273"/>
    </row>
    <row r="55" spans="1:12" ht="21.95" customHeight="1" x14ac:dyDescent="0.15">
      <c r="A55" s="266"/>
      <c r="B55" s="255"/>
      <c r="C55" s="257"/>
      <c r="D55" s="263"/>
      <c r="E55" s="263"/>
      <c r="F55" s="120">
        <v>3</v>
      </c>
      <c r="G55" s="120">
        <v>0</v>
      </c>
      <c r="H55" s="120">
        <v>3</v>
      </c>
      <c r="I55" s="120">
        <v>3</v>
      </c>
      <c r="J55" s="120">
        <v>0</v>
      </c>
      <c r="K55" s="120">
        <v>3</v>
      </c>
      <c r="L55" s="274"/>
    </row>
    <row r="56" spans="1:12" ht="21.95" customHeight="1" x14ac:dyDescent="0.15">
      <c r="A56" s="266"/>
      <c r="B56" s="255"/>
      <c r="C56" s="257"/>
      <c r="D56" s="263"/>
      <c r="E56" s="263"/>
      <c r="F56" s="279" t="s">
        <v>0</v>
      </c>
      <c r="G56" s="280"/>
      <c r="H56" s="281"/>
      <c r="I56" s="279" t="s">
        <v>0</v>
      </c>
      <c r="J56" s="280"/>
      <c r="K56" s="281"/>
      <c r="L56" s="275"/>
    </row>
    <row r="57" spans="1:12" ht="21.95" customHeight="1" x14ac:dyDescent="0.15">
      <c r="A57" s="266"/>
      <c r="B57" s="255"/>
      <c r="C57" s="257"/>
      <c r="D57" s="263"/>
      <c r="E57" s="263"/>
      <c r="F57" s="120">
        <v>3</v>
      </c>
      <c r="G57" s="120">
        <v>1</v>
      </c>
      <c r="H57" s="120">
        <v>2</v>
      </c>
      <c r="I57" s="120">
        <v>3</v>
      </c>
      <c r="J57" s="120">
        <v>1</v>
      </c>
      <c r="K57" s="120">
        <v>2</v>
      </c>
      <c r="L57" s="276"/>
    </row>
    <row r="58" spans="1:12" ht="21.95" customHeight="1" x14ac:dyDescent="0.15">
      <c r="A58" s="266"/>
      <c r="B58" s="255"/>
      <c r="C58" s="257"/>
      <c r="D58" s="263"/>
      <c r="E58" s="263"/>
      <c r="F58" s="279" t="s">
        <v>19</v>
      </c>
      <c r="G58" s="280"/>
      <c r="H58" s="281"/>
      <c r="I58" s="279" t="s">
        <v>19</v>
      </c>
      <c r="J58" s="280"/>
      <c r="K58" s="281"/>
      <c r="L58" s="277"/>
    </row>
    <row r="59" spans="1:12" ht="21.95" customHeight="1" x14ac:dyDescent="0.15">
      <c r="A59" s="266"/>
      <c r="B59" s="255"/>
      <c r="C59" s="257"/>
      <c r="D59" s="263"/>
      <c r="E59" s="263"/>
      <c r="F59" s="120">
        <v>3</v>
      </c>
      <c r="G59" s="120">
        <v>0</v>
      </c>
      <c r="H59" s="120">
        <v>3</v>
      </c>
      <c r="I59" s="120">
        <v>3</v>
      </c>
      <c r="J59" s="120">
        <v>0</v>
      </c>
      <c r="K59" s="120">
        <v>3</v>
      </c>
      <c r="L59" s="278"/>
    </row>
    <row r="60" spans="1:12" ht="21.95" customHeight="1" x14ac:dyDescent="0.15">
      <c r="A60" s="266"/>
      <c r="B60" s="255"/>
      <c r="C60" s="257"/>
      <c r="D60" s="263"/>
      <c r="E60" s="263"/>
      <c r="F60" s="279" t="s">
        <v>18</v>
      </c>
      <c r="G60" s="280"/>
      <c r="H60" s="281"/>
      <c r="I60" s="279" t="s">
        <v>18</v>
      </c>
      <c r="J60" s="280"/>
      <c r="K60" s="281"/>
      <c r="L60" s="275"/>
    </row>
    <row r="61" spans="1:12" ht="21.95" customHeight="1" x14ac:dyDescent="0.15">
      <c r="A61" s="266"/>
      <c r="B61" s="255"/>
      <c r="C61" s="257"/>
      <c r="D61" s="263"/>
      <c r="E61" s="263"/>
      <c r="F61" s="120">
        <v>3</v>
      </c>
      <c r="G61" s="120">
        <v>1</v>
      </c>
      <c r="H61" s="120">
        <v>2</v>
      </c>
      <c r="I61" s="120">
        <v>3</v>
      </c>
      <c r="J61" s="120">
        <v>1</v>
      </c>
      <c r="K61" s="120">
        <v>2</v>
      </c>
      <c r="L61" s="276"/>
    </row>
    <row r="62" spans="1:12" ht="21.95" customHeight="1" x14ac:dyDescent="0.15">
      <c r="A62" s="266"/>
      <c r="B62" s="255"/>
      <c r="C62" s="257"/>
      <c r="D62" s="263"/>
      <c r="E62" s="263"/>
      <c r="F62" s="279" t="s">
        <v>96</v>
      </c>
      <c r="G62" s="280"/>
      <c r="H62" s="281"/>
      <c r="I62" s="279" t="s">
        <v>96</v>
      </c>
      <c r="J62" s="280"/>
      <c r="K62" s="281"/>
      <c r="L62" s="277"/>
    </row>
    <row r="63" spans="1:12" ht="21.95" customHeight="1" x14ac:dyDescent="0.15">
      <c r="A63" s="266"/>
      <c r="B63" s="255"/>
      <c r="C63" s="257"/>
      <c r="D63" s="263"/>
      <c r="E63" s="263"/>
      <c r="F63" s="120">
        <v>3</v>
      </c>
      <c r="G63" s="120">
        <v>1</v>
      </c>
      <c r="H63" s="120">
        <v>2</v>
      </c>
      <c r="I63" s="120">
        <v>3</v>
      </c>
      <c r="J63" s="120">
        <v>3</v>
      </c>
      <c r="K63" s="120">
        <v>0</v>
      </c>
      <c r="L63" s="278"/>
    </row>
    <row r="64" spans="1:12" ht="21.95" customHeight="1" x14ac:dyDescent="0.15">
      <c r="A64" s="266"/>
      <c r="B64" s="255"/>
      <c r="C64" s="257"/>
      <c r="D64" s="263"/>
      <c r="E64" s="263"/>
      <c r="F64" s="279" t="s">
        <v>92</v>
      </c>
      <c r="G64" s="280"/>
      <c r="H64" s="281"/>
      <c r="I64" s="279" t="s">
        <v>92</v>
      </c>
      <c r="J64" s="280"/>
      <c r="K64" s="281"/>
      <c r="L64" s="270"/>
    </row>
    <row r="65" spans="1:12" ht="21.95" customHeight="1" x14ac:dyDescent="0.15">
      <c r="A65" s="266"/>
      <c r="B65" s="255"/>
      <c r="C65" s="258"/>
      <c r="D65" s="264"/>
      <c r="E65" s="264"/>
      <c r="F65" s="120">
        <v>3</v>
      </c>
      <c r="G65" s="120">
        <v>1</v>
      </c>
      <c r="H65" s="120">
        <v>2</v>
      </c>
      <c r="I65" s="120">
        <v>3</v>
      </c>
      <c r="J65" s="120">
        <v>1</v>
      </c>
      <c r="K65" s="120">
        <v>2</v>
      </c>
      <c r="L65" s="271"/>
    </row>
    <row r="66" spans="1:12" ht="21.95" customHeight="1" x14ac:dyDescent="0.15">
      <c r="A66" s="266"/>
      <c r="B66" s="255"/>
      <c r="C66" s="282" t="s">
        <v>59</v>
      </c>
      <c r="D66" s="282"/>
      <c r="E66" s="282"/>
      <c r="F66" s="127">
        <f t="shared" ref="F66:K66" si="6">SUM(F55,F57,F59,F61,F63,F65)</f>
        <v>18</v>
      </c>
      <c r="G66" s="127">
        <f t="shared" si="6"/>
        <v>4</v>
      </c>
      <c r="H66" s="127">
        <f t="shared" si="6"/>
        <v>14</v>
      </c>
      <c r="I66" s="127">
        <f t="shared" si="6"/>
        <v>18</v>
      </c>
      <c r="J66" s="127">
        <f t="shared" si="6"/>
        <v>6</v>
      </c>
      <c r="K66" s="127">
        <f t="shared" si="6"/>
        <v>12</v>
      </c>
      <c r="L66" s="128"/>
    </row>
    <row r="67" spans="1:12" ht="21.95" customHeight="1" x14ac:dyDescent="0.15">
      <c r="A67" s="266"/>
      <c r="B67" s="255"/>
      <c r="C67" s="257" t="s">
        <v>143</v>
      </c>
      <c r="D67" s="321" t="s">
        <v>36</v>
      </c>
      <c r="E67" s="262"/>
      <c r="F67" s="279" t="s">
        <v>76</v>
      </c>
      <c r="G67" s="280"/>
      <c r="H67" s="281"/>
      <c r="I67" s="279" t="s">
        <v>76</v>
      </c>
      <c r="J67" s="280"/>
      <c r="K67" s="281"/>
      <c r="L67" s="323"/>
    </row>
    <row r="68" spans="1:12" ht="21.95" customHeight="1" x14ac:dyDescent="0.15">
      <c r="A68" s="266"/>
      <c r="B68" s="255"/>
      <c r="C68" s="257"/>
      <c r="D68" s="321"/>
      <c r="E68" s="264"/>
      <c r="F68" s="120">
        <v>3</v>
      </c>
      <c r="G68" s="120">
        <v>0</v>
      </c>
      <c r="H68" s="120">
        <v>0</v>
      </c>
      <c r="I68" s="120">
        <v>3</v>
      </c>
      <c r="J68" s="120">
        <v>0</v>
      </c>
      <c r="K68" s="120">
        <v>0</v>
      </c>
      <c r="L68" s="271"/>
    </row>
    <row r="69" spans="1:12" ht="21.95" customHeight="1" x14ac:dyDescent="0.15">
      <c r="A69" s="266"/>
      <c r="B69" s="272"/>
      <c r="C69" s="322" t="s">
        <v>52</v>
      </c>
      <c r="D69" s="322"/>
      <c r="E69" s="322"/>
      <c r="F69" s="116">
        <f t="shared" ref="F69:K69" si="7">SUM(F68)</f>
        <v>3</v>
      </c>
      <c r="G69" s="116">
        <f t="shared" si="7"/>
        <v>0</v>
      </c>
      <c r="H69" s="116">
        <f t="shared" si="7"/>
        <v>0</v>
      </c>
      <c r="I69" s="116">
        <f t="shared" si="7"/>
        <v>3</v>
      </c>
      <c r="J69" s="116">
        <f t="shared" si="7"/>
        <v>0</v>
      </c>
      <c r="K69" s="116">
        <f t="shared" si="7"/>
        <v>0</v>
      </c>
      <c r="L69" s="128"/>
    </row>
    <row r="70" spans="1:12" ht="21.95" customHeight="1" x14ac:dyDescent="0.15">
      <c r="A70" s="266"/>
      <c r="B70" s="324" t="s">
        <v>104</v>
      </c>
      <c r="C70" s="324"/>
      <c r="D70" s="324"/>
      <c r="E70" s="324"/>
      <c r="F70" s="129">
        <f t="shared" ref="F70:K70" si="8">SUM(F53,F66,F69)</f>
        <v>23</v>
      </c>
      <c r="G70" s="129">
        <f t="shared" si="8"/>
        <v>6</v>
      </c>
      <c r="H70" s="129">
        <f t="shared" si="8"/>
        <v>14</v>
      </c>
      <c r="I70" s="129">
        <f t="shared" si="8"/>
        <v>21</v>
      </c>
      <c r="J70" s="129">
        <f t="shared" si="8"/>
        <v>6</v>
      </c>
      <c r="K70" s="129">
        <f t="shared" si="8"/>
        <v>12</v>
      </c>
      <c r="L70" s="130"/>
    </row>
    <row r="71" spans="1:12" ht="21.95" customHeight="1" x14ac:dyDescent="0.15">
      <c r="A71" s="266"/>
      <c r="B71" s="286">
        <v>2</v>
      </c>
      <c r="C71" s="285" t="s">
        <v>67</v>
      </c>
      <c r="D71" s="262" t="s">
        <v>36</v>
      </c>
      <c r="E71" s="262"/>
      <c r="F71" s="321"/>
      <c r="G71" s="321"/>
      <c r="H71" s="321"/>
      <c r="I71" s="315" t="s">
        <v>66</v>
      </c>
      <c r="J71" s="316"/>
      <c r="K71" s="317"/>
      <c r="L71" s="270" t="s">
        <v>136</v>
      </c>
    </row>
    <row r="72" spans="1:12" ht="21.95" customHeight="1" x14ac:dyDescent="0.15">
      <c r="A72" s="266"/>
      <c r="B72" s="286"/>
      <c r="C72" s="257"/>
      <c r="D72" s="263"/>
      <c r="E72" s="263"/>
      <c r="F72" s="120"/>
      <c r="G72" s="120"/>
      <c r="H72" s="120"/>
      <c r="I72" s="146">
        <v>3</v>
      </c>
      <c r="J72" s="145">
        <v>0</v>
      </c>
      <c r="K72" s="145">
        <v>3</v>
      </c>
      <c r="L72" s="271"/>
    </row>
    <row r="73" spans="1:12" ht="21.95" customHeight="1" x14ac:dyDescent="0.15">
      <c r="A73" s="266"/>
      <c r="B73" s="286"/>
      <c r="C73" s="257"/>
      <c r="D73" s="263"/>
      <c r="E73" s="263"/>
      <c r="F73" s="279" t="s">
        <v>88</v>
      </c>
      <c r="G73" s="280"/>
      <c r="H73" s="281"/>
      <c r="I73" s="279" t="s">
        <v>88</v>
      </c>
      <c r="J73" s="280"/>
      <c r="K73" s="281"/>
      <c r="L73" s="270" t="s">
        <v>48</v>
      </c>
    </row>
    <row r="74" spans="1:12" ht="21.95" customHeight="1" x14ac:dyDescent="0.15">
      <c r="A74" s="266"/>
      <c r="B74" s="286"/>
      <c r="C74" s="257"/>
      <c r="D74" s="263"/>
      <c r="E74" s="263"/>
      <c r="F74" s="120">
        <v>3</v>
      </c>
      <c r="G74" s="120">
        <v>0</v>
      </c>
      <c r="H74" s="120">
        <v>3</v>
      </c>
      <c r="I74" s="120">
        <v>3</v>
      </c>
      <c r="J74" s="120">
        <v>0</v>
      </c>
      <c r="K74" s="120">
        <v>3</v>
      </c>
      <c r="L74" s="271"/>
    </row>
    <row r="75" spans="1:12" ht="21.95" customHeight="1" x14ac:dyDescent="0.15">
      <c r="A75" s="266"/>
      <c r="B75" s="286"/>
      <c r="C75" s="257"/>
      <c r="D75" s="263"/>
      <c r="E75" s="263"/>
      <c r="F75" s="279" t="s">
        <v>81</v>
      </c>
      <c r="G75" s="280"/>
      <c r="H75" s="281"/>
      <c r="I75" s="279" t="s">
        <v>81</v>
      </c>
      <c r="J75" s="280"/>
      <c r="K75" s="281"/>
      <c r="L75" s="270"/>
    </row>
    <row r="76" spans="1:12" ht="21.95" customHeight="1" x14ac:dyDescent="0.15">
      <c r="A76" s="266"/>
      <c r="B76" s="286"/>
      <c r="C76" s="257"/>
      <c r="D76" s="263"/>
      <c r="E76" s="263"/>
      <c r="F76" s="120">
        <v>3</v>
      </c>
      <c r="G76" s="120">
        <v>0</v>
      </c>
      <c r="H76" s="120">
        <v>3</v>
      </c>
      <c r="I76" s="120">
        <v>3</v>
      </c>
      <c r="J76" s="120">
        <v>0</v>
      </c>
      <c r="K76" s="120">
        <v>3</v>
      </c>
      <c r="L76" s="271"/>
    </row>
    <row r="77" spans="1:12" ht="21.95" customHeight="1" x14ac:dyDescent="0.15">
      <c r="A77" s="266"/>
      <c r="B77" s="286"/>
      <c r="C77" s="257"/>
      <c r="D77" s="263"/>
      <c r="E77" s="263"/>
      <c r="F77" s="279" t="s">
        <v>90</v>
      </c>
      <c r="G77" s="280"/>
      <c r="H77" s="281"/>
      <c r="I77" s="279" t="s">
        <v>90</v>
      </c>
      <c r="J77" s="280"/>
      <c r="K77" s="281"/>
      <c r="L77" s="270"/>
    </row>
    <row r="78" spans="1:12" ht="21.95" customHeight="1" x14ac:dyDescent="0.15">
      <c r="A78" s="266"/>
      <c r="B78" s="286"/>
      <c r="C78" s="258"/>
      <c r="D78" s="264"/>
      <c r="E78" s="264"/>
      <c r="F78" s="120">
        <v>3</v>
      </c>
      <c r="G78" s="120">
        <v>1</v>
      </c>
      <c r="H78" s="120">
        <v>2</v>
      </c>
      <c r="I78" s="120">
        <v>3</v>
      </c>
      <c r="J78" s="120">
        <v>1</v>
      </c>
      <c r="K78" s="120">
        <v>2</v>
      </c>
      <c r="L78" s="271"/>
    </row>
    <row r="79" spans="1:12" ht="21.95" customHeight="1" x14ac:dyDescent="0.15">
      <c r="A79" s="266"/>
      <c r="B79" s="286"/>
      <c r="C79" s="288" t="s">
        <v>59</v>
      </c>
      <c r="D79" s="289"/>
      <c r="E79" s="290"/>
      <c r="F79" s="116">
        <f t="shared" ref="F79:K79" si="9">SUM(F72,F74,F76,F78)</f>
        <v>9</v>
      </c>
      <c r="G79" s="116">
        <f t="shared" si="9"/>
        <v>1</v>
      </c>
      <c r="H79" s="116">
        <f t="shared" si="9"/>
        <v>8</v>
      </c>
      <c r="I79" s="116">
        <f t="shared" si="9"/>
        <v>12</v>
      </c>
      <c r="J79" s="116">
        <f t="shared" si="9"/>
        <v>1</v>
      </c>
      <c r="K79" s="116">
        <f t="shared" si="9"/>
        <v>11</v>
      </c>
      <c r="L79" s="131"/>
    </row>
    <row r="80" spans="1:12" ht="21.95" customHeight="1" x14ac:dyDescent="0.15">
      <c r="A80" s="266"/>
      <c r="B80" s="286"/>
      <c r="C80" s="285" t="s">
        <v>131</v>
      </c>
      <c r="D80" s="262" t="s">
        <v>28</v>
      </c>
      <c r="E80" s="262"/>
      <c r="F80" s="279" t="s">
        <v>1</v>
      </c>
      <c r="G80" s="280"/>
      <c r="H80" s="281"/>
      <c r="I80" s="279" t="s">
        <v>1</v>
      </c>
      <c r="J80" s="280"/>
      <c r="K80" s="281"/>
      <c r="L80" s="269"/>
    </row>
    <row r="81" spans="1:12" ht="21.95" customHeight="1" x14ac:dyDescent="0.15">
      <c r="A81" s="266"/>
      <c r="B81" s="286"/>
      <c r="C81" s="257"/>
      <c r="D81" s="263"/>
      <c r="E81" s="264"/>
      <c r="F81" s="118">
        <v>1</v>
      </c>
      <c r="G81" s="118">
        <v>1</v>
      </c>
      <c r="H81" s="118">
        <v>0</v>
      </c>
      <c r="I81" s="118">
        <v>1</v>
      </c>
      <c r="J81" s="118">
        <v>1</v>
      </c>
      <c r="K81" s="118">
        <v>0</v>
      </c>
      <c r="L81" s="269"/>
    </row>
    <row r="82" spans="1:12" ht="21.95" customHeight="1" x14ac:dyDescent="0.15">
      <c r="A82" s="266"/>
      <c r="B82" s="286"/>
      <c r="C82" s="257"/>
      <c r="D82" s="262" t="s">
        <v>133</v>
      </c>
      <c r="E82" s="262"/>
      <c r="F82" s="279" t="s">
        <v>82</v>
      </c>
      <c r="G82" s="280"/>
      <c r="H82" s="281"/>
      <c r="I82" s="279" t="s">
        <v>82</v>
      </c>
      <c r="J82" s="280"/>
      <c r="K82" s="280"/>
      <c r="L82" s="319"/>
    </row>
    <row r="83" spans="1:12" ht="21.95" customHeight="1" x14ac:dyDescent="0.15">
      <c r="A83" s="266"/>
      <c r="B83" s="286"/>
      <c r="C83" s="257"/>
      <c r="D83" s="263"/>
      <c r="E83" s="263"/>
      <c r="F83" s="120">
        <v>3</v>
      </c>
      <c r="G83" s="120">
        <v>0</v>
      </c>
      <c r="H83" s="120">
        <v>0</v>
      </c>
      <c r="I83" s="120">
        <v>3</v>
      </c>
      <c r="J83" s="120">
        <v>0</v>
      </c>
      <c r="K83" s="138">
        <v>0</v>
      </c>
      <c r="L83" s="320"/>
    </row>
    <row r="84" spans="1:12" ht="21.95" customHeight="1" x14ac:dyDescent="0.15">
      <c r="A84" s="266"/>
      <c r="B84" s="286"/>
      <c r="C84" s="257"/>
      <c r="D84" s="263"/>
      <c r="E84" s="263"/>
      <c r="F84" s="280" t="s">
        <v>72</v>
      </c>
      <c r="G84" s="280"/>
      <c r="H84" s="281"/>
      <c r="I84" s="280" t="s">
        <v>72</v>
      </c>
      <c r="J84" s="280"/>
      <c r="K84" s="281"/>
      <c r="L84" s="318"/>
    </row>
    <row r="85" spans="1:12" ht="21.95" customHeight="1" x14ac:dyDescent="0.15">
      <c r="A85" s="266"/>
      <c r="B85" s="286"/>
      <c r="C85" s="257"/>
      <c r="D85" s="263"/>
      <c r="E85" s="263"/>
      <c r="F85" s="132">
        <v>3</v>
      </c>
      <c r="G85" s="120">
        <v>3</v>
      </c>
      <c r="H85" s="120">
        <v>0</v>
      </c>
      <c r="I85" s="132">
        <v>3</v>
      </c>
      <c r="J85" s="120">
        <v>3</v>
      </c>
      <c r="K85" s="120">
        <v>0</v>
      </c>
      <c r="L85" s="271"/>
    </row>
    <row r="86" spans="1:12" ht="21.95" customHeight="1" x14ac:dyDescent="0.15">
      <c r="A86" s="266"/>
      <c r="B86" s="286"/>
      <c r="C86" s="257"/>
      <c r="D86" s="263"/>
      <c r="E86" s="263"/>
      <c r="F86" s="315" t="s">
        <v>66</v>
      </c>
      <c r="G86" s="316"/>
      <c r="H86" s="317"/>
      <c r="I86" s="315"/>
      <c r="J86" s="316"/>
      <c r="K86" s="317"/>
      <c r="L86" s="270" t="s">
        <v>132</v>
      </c>
    </row>
    <row r="87" spans="1:12" ht="21.95" customHeight="1" x14ac:dyDescent="0.15">
      <c r="A87" s="266"/>
      <c r="B87" s="286"/>
      <c r="C87" s="257"/>
      <c r="D87" s="263"/>
      <c r="E87" s="264"/>
      <c r="F87" s="132">
        <v>3</v>
      </c>
      <c r="G87" s="120">
        <v>0</v>
      </c>
      <c r="H87" s="120">
        <v>3</v>
      </c>
      <c r="I87" s="132"/>
      <c r="J87" s="120"/>
      <c r="K87" s="120"/>
      <c r="L87" s="271"/>
    </row>
    <row r="88" spans="1:12" ht="21.95" customHeight="1" x14ac:dyDescent="0.15">
      <c r="A88" s="266"/>
      <c r="B88" s="287"/>
      <c r="C88" s="294" t="s">
        <v>52</v>
      </c>
      <c r="D88" s="295"/>
      <c r="E88" s="296"/>
      <c r="F88" s="116">
        <f>SUM(F83,F85,F87,F81)</f>
        <v>10</v>
      </c>
      <c r="G88" s="116">
        <f>SUM(G81,G83,G85,G87)</f>
        <v>4</v>
      </c>
      <c r="H88" s="116">
        <f>SUM(H81,H83,H85,H87)</f>
        <v>3</v>
      </c>
      <c r="I88" s="116">
        <f>SUM(I83,I85,I87,I81)</f>
        <v>7</v>
      </c>
      <c r="J88" s="116">
        <f>SUM(J81,J83,J85,J87)</f>
        <v>4</v>
      </c>
      <c r="K88" s="116">
        <f>SUM(K81,K83,K85,K87)</f>
        <v>0</v>
      </c>
      <c r="L88" s="131"/>
    </row>
    <row r="89" spans="1:12" ht="21.95" customHeight="1" thickBot="1" x14ac:dyDescent="0.2">
      <c r="A89" s="284"/>
      <c r="B89" s="291" t="s">
        <v>104</v>
      </c>
      <c r="C89" s="292"/>
      <c r="D89" s="292"/>
      <c r="E89" s="293"/>
      <c r="F89" s="139">
        <f>SUM(,F79,F88)</f>
        <v>19</v>
      </c>
      <c r="G89" s="139">
        <f>SUM(G79,G88)</f>
        <v>5</v>
      </c>
      <c r="H89" s="139">
        <f>SUM(H79,H88)</f>
        <v>11</v>
      </c>
      <c r="I89" s="139">
        <f>SUM(I79,I88)</f>
        <v>19</v>
      </c>
      <c r="J89" s="139">
        <f>SUM(J79,J88)</f>
        <v>5</v>
      </c>
      <c r="K89" s="139">
        <f>SUM(K79,K88)</f>
        <v>11</v>
      </c>
      <c r="L89" s="140"/>
    </row>
    <row r="90" spans="1:12" ht="17.25" x14ac:dyDescent="0.15">
      <c r="A90" s="303" t="s">
        <v>4</v>
      </c>
      <c r="B90" s="304"/>
      <c r="C90" s="304"/>
      <c r="D90" s="304"/>
      <c r="E90" s="304"/>
      <c r="F90" s="304"/>
      <c r="G90" s="304"/>
      <c r="H90" s="304"/>
      <c r="I90" s="304"/>
      <c r="J90" s="304"/>
      <c r="K90" s="304"/>
      <c r="L90" s="305"/>
    </row>
    <row r="91" spans="1:12" x14ac:dyDescent="0.15">
      <c r="A91" s="309" t="s">
        <v>102</v>
      </c>
      <c r="B91" s="310"/>
      <c r="C91" s="311" t="s">
        <v>60</v>
      </c>
      <c r="D91" s="312"/>
      <c r="E91" s="312"/>
      <c r="F91" s="312"/>
      <c r="G91" s="313"/>
      <c r="H91" s="311" t="s">
        <v>56</v>
      </c>
      <c r="I91" s="312"/>
      <c r="J91" s="312"/>
      <c r="K91" s="313"/>
      <c r="L91" s="133" t="s">
        <v>58</v>
      </c>
    </row>
    <row r="92" spans="1:12" x14ac:dyDescent="0.15">
      <c r="A92" s="309"/>
      <c r="B92" s="310"/>
      <c r="C92" s="311">
        <f>SUM(I81)</f>
        <v>1</v>
      </c>
      <c r="D92" s="312"/>
      <c r="E92" s="312"/>
      <c r="F92" s="312"/>
      <c r="G92" s="313"/>
      <c r="H92" s="311">
        <f>SUM(I16,I18,I20,I22,I24,I37,I39,I41,I43,I45,I48,I55,I57,I59,I61,I63,I65,I68,I72,I74,I76,I78,I83,I85,I87)</f>
        <v>69</v>
      </c>
      <c r="I92" s="312"/>
      <c r="J92" s="312"/>
      <c r="K92" s="313"/>
      <c r="L92" s="134">
        <f>SUM(C92,H92)</f>
        <v>70</v>
      </c>
    </row>
    <row r="93" spans="1:12" x14ac:dyDescent="0.15">
      <c r="A93" s="314" t="s">
        <v>51</v>
      </c>
      <c r="B93" s="310"/>
      <c r="C93" s="311" t="s">
        <v>49</v>
      </c>
      <c r="D93" s="312"/>
      <c r="E93" s="312"/>
      <c r="F93" s="312"/>
      <c r="G93" s="313"/>
      <c r="H93" s="312"/>
      <c r="I93" s="312"/>
      <c r="J93" s="312"/>
      <c r="K93" s="313"/>
      <c r="L93" s="133" t="s">
        <v>46</v>
      </c>
    </row>
    <row r="94" spans="1:12" x14ac:dyDescent="0.15">
      <c r="A94" s="309"/>
      <c r="B94" s="310"/>
      <c r="C94" s="311">
        <f>SUM(I14,I35,I53)</f>
        <v>11</v>
      </c>
      <c r="D94" s="312"/>
      <c r="E94" s="312"/>
      <c r="F94" s="312"/>
      <c r="G94" s="313"/>
      <c r="H94" s="312"/>
      <c r="I94" s="312"/>
      <c r="J94" s="312"/>
      <c r="K94" s="313"/>
      <c r="L94" s="133">
        <f>SUM(I14,I35,I53)</f>
        <v>11</v>
      </c>
    </row>
    <row r="95" spans="1:12" ht="30" customHeight="1" x14ac:dyDescent="0.15">
      <c r="A95" s="297" t="s">
        <v>100</v>
      </c>
      <c r="B95" s="298"/>
      <c r="C95" s="301" t="s">
        <v>108</v>
      </c>
      <c r="D95" s="301"/>
      <c r="E95" s="302"/>
      <c r="F95" s="306" t="s">
        <v>47</v>
      </c>
      <c r="G95" s="306"/>
      <c r="H95" s="306" t="s">
        <v>54</v>
      </c>
      <c r="I95" s="306"/>
      <c r="J95" s="306" t="s">
        <v>44</v>
      </c>
      <c r="K95" s="306"/>
      <c r="L95" s="135" t="s">
        <v>64</v>
      </c>
    </row>
    <row r="96" spans="1:12" ht="30" customHeight="1" x14ac:dyDescent="0.15">
      <c r="A96" s="299"/>
      <c r="B96" s="300"/>
      <c r="C96" s="307">
        <f>SUM(F96,H96,J96)</f>
        <v>30</v>
      </c>
      <c r="D96" s="307"/>
      <c r="E96" s="308"/>
      <c r="F96" s="300">
        <v>6</v>
      </c>
      <c r="G96" s="300"/>
      <c r="H96" s="300">
        <v>20</v>
      </c>
      <c r="I96" s="300"/>
      <c r="J96" s="300">
        <v>4</v>
      </c>
      <c r="K96" s="300"/>
      <c r="L96" s="136">
        <f>SUM(I26,I50,I70,I89)</f>
        <v>81</v>
      </c>
    </row>
  </sheetData>
  <mergeCells count="198">
    <mergeCell ref="F80:H80"/>
    <mergeCell ref="F84:H84"/>
    <mergeCell ref="L44:L45"/>
    <mergeCell ref="C36:C45"/>
    <mergeCell ref="D36:D45"/>
    <mergeCell ref="E36:E45"/>
    <mergeCell ref="F40:H40"/>
    <mergeCell ref="F12:H12"/>
    <mergeCell ref="F15:H15"/>
    <mergeCell ref="F29:H29"/>
    <mergeCell ref="F17:H17"/>
    <mergeCell ref="F27:H27"/>
    <mergeCell ref="F31:H31"/>
    <mergeCell ref="F36:H36"/>
    <mergeCell ref="F33:H33"/>
    <mergeCell ref="F38:H38"/>
    <mergeCell ref="F19:H19"/>
    <mergeCell ref="F21:H21"/>
    <mergeCell ref="F23:H23"/>
    <mergeCell ref="D27:D28"/>
    <mergeCell ref="E27:E28"/>
    <mergeCell ref="F75:H75"/>
    <mergeCell ref="F77:H77"/>
    <mergeCell ref="F71:H71"/>
    <mergeCell ref="F73:H73"/>
    <mergeCell ref="C35:E35"/>
    <mergeCell ref="C27:C34"/>
    <mergeCell ref="L29:L30"/>
    <mergeCell ref="A2:A5"/>
    <mergeCell ref="B2:B5"/>
    <mergeCell ref="C2:C5"/>
    <mergeCell ref="D2:D5"/>
    <mergeCell ref="E2:E5"/>
    <mergeCell ref="I2:K2"/>
    <mergeCell ref="B27:B49"/>
    <mergeCell ref="C25:E25"/>
    <mergeCell ref="I19:K19"/>
    <mergeCell ref="I21:K21"/>
    <mergeCell ref="I23:K23"/>
    <mergeCell ref="F6:H6"/>
    <mergeCell ref="F42:H42"/>
    <mergeCell ref="I29:K29"/>
    <mergeCell ref="I17:K17"/>
    <mergeCell ref="I10:K10"/>
    <mergeCell ref="F67:H67"/>
    <mergeCell ref="B26:E26"/>
    <mergeCell ref="L10:L11"/>
    <mergeCell ref="E29:E34"/>
    <mergeCell ref="L31:L32"/>
    <mergeCell ref="I31:K31"/>
    <mergeCell ref="D29:D34"/>
    <mergeCell ref="I33:K33"/>
    <mergeCell ref="L33:L34"/>
    <mergeCell ref="I27:K27"/>
    <mergeCell ref="L27:L28"/>
    <mergeCell ref="L15:L16"/>
    <mergeCell ref="L17:L18"/>
    <mergeCell ref="L19:L20"/>
    <mergeCell ref="L21:L22"/>
    <mergeCell ref="L23:L24"/>
    <mergeCell ref="L12:L13"/>
    <mergeCell ref="E15:E24"/>
    <mergeCell ref="D15:D24"/>
    <mergeCell ref="C15:C24"/>
    <mergeCell ref="D10:D13"/>
    <mergeCell ref="I12:K12"/>
    <mergeCell ref="C14:E14"/>
    <mergeCell ref="I15:K15"/>
    <mergeCell ref="F10:H10"/>
    <mergeCell ref="H1:K1"/>
    <mergeCell ref="L2:L5"/>
    <mergeCell ref="I3:K3"/>
    <mergeCell ref="I4:I5"/>
    <mergeCell ref="J4:K4"/>
    <mergeCell ref="F2:H2"/>
    <mergeCell ref="D6:D9"/>
    <mergeCell ref="E6:E9"/>
    <mergeCell ref="I8:K8"/>
    <mergeCell ref="L8:L9"/>
    <mergeCell ref="F3:H3"/>
    <mergeCell ref="F4:F5"/>
    <mergeCell ref="G4:H4"/>
    <mergeCell ref="F8:H8"/>
    <mergeCell ref="C51:C52"/>
    <mergeCell ref="L51:L52"/>
    <mergeCell ref="I47:K47"/>
    <mergeCell ref="L47:L48"/>
    <mergeCell ref="I51:K51"/>
    <mergeCell ref="D47:D48"/>
    <mergeCell ref="E47:E48"/>
    <mergeCell ref="I40:K40"/>
    <mergeCell ref="L40:L41"/>
    <mergeCell ref="F51:H51"/>
    <mergeCell ref="D51:D52"/>
    <mergeCell ref="E51:E52"/>
    <mergeCell ref="L36:L37"/>
    <mergeCell ref="I36:K36"/>
    <mergeCell ref="I38:K38"/>
    <mergeCell ref="L38:L39"/>
    <mergeCell ref="L42:L43"/>
    <mergeCell ref="C46:E46"/>
    <mergeCell ref="C47:C48"/>
    <mergeCell ref="C49:E49"/>
    <mergeCell ref="B50:E50"/>
    <mergeCell ref="I42:K42"/>
    <mergeCell ref="F47:H47"/>
    <mergeCell ref="F44:H44"/>
    <mergeCell ref="I44:K44"/>
    <mergeCell ref="D54:D65"/>
    <mergeCell ref="C67:C68"/>
    <mergeCell ref="D67:D68"/>
    <mergeCell ref="E67:E68"/>
    <mergeCell ref="C53:E53"/>
    <mergeCell ref="L67:L68"/>
    <mergeCell ref="C69:E69"/>
    <mergeCell ref="I67:K67"/>
    <mergeCell ref="B70:E70"/>
    <mergeCell ref="L62:L63"/>
    <mergeCell ref="F64:H64"/>
    <mergeCell ref="F62:H62"/>
    <mergeCell ref="F56:H56"/>
    <mergeCell ref="F58:H58"/>
    <mergeCell ref="F60:H60"/>
    <mergeCell ref="F54:H54"/>
    <mergeCell ref="L80:L81"/>
    <mergeCell ref="L84:L85"/>
    <mergeCell ref="L86:L87"/>
    <mergeCell ref="I80:K80"/>
    <mergeCell ref="I84:K84"/>
    <mergeCell ref="I86:K86"/>
    <mergeCell ref="I75:K75"/>
    <mergeCell ref="I77:K77"/>
    <mergeCell ref="I71:K71"/>
    <mergeCell ref="I73:K73"/>
    <mergeCell ref="L73:L74"/>
    <mergeCell ref="L75:L76"/>
    <mergeCell ref="L71:L72"/>
    <mergeCell ref="L77:L78"/>
    <mergeCell ref="L82:L83"/>
    <mergeCell ref="A95:B96"/>
    <mergeCell ref="C95:E95"/>
    <mergeCell ref="A90:L90"/>
    <mergeCell ref="I82:K82"/>
    <mergeCell ref="F95:G95"/>
    <mergeCell ref="H95:I95"/>
    <mergeCell ref="J95:K95"/>
    <mergeCell ref="C96:E96"/>
    <mergeCell ref="F96:G96"/>
    <mergeCell ref="H96:I96"/>
    <mergeCell ref="J96:K96"/>
    <mergeCell ref="A91:B92"/>
    <mergeCell ref="C91:G91"/>
    <mergeCell ref="H91:K91"/>
    <mergeCell ref="C92:G92"/>
    <mergeCell ref="H92:K92"/>
    <mergeCell ref="A93:B94"/>
    <mergeCell ref="C93:G93"/>
    <mergeCell ref="H93:K93"/>
    <mergeCell ref="C94:G94"/>
    <mergeCell ref="H94:K94"/>
    <mergeCell ref="F82:H82"/>
    <mergeCell ref="F86:H86"/>
    <mergeCell ref="C71:C78"/>
    <mergeCell ref="B71:B88"/>
    <mergeCell ref="C79:E79"/>
    <mergeCell ref="C80:C87"/>
    <mergeCell ref="D80:D81"/>
    <mergeCell ref="E80:E81"/>
    <mergeCell ref="D82:D87"/>
    <mergeCell ref="B89:E89"/>
    <mergeCell ref="C88:E88"/>
    <mergeCell ref="D71:D78"/>
    <mergeCell ref="E71:E78"/>
    <mergeCell ref="E82:E87"/>
    <mergeCell ref="U1:AA1"/>
    <mergeCell ref="N1:S1"/>
    <mergeCell ref="B6:B25"/>
    <mergeCell ref="C6:C13"/>
    <mergeCell ref="I6:K6"/>
    <mergeCell ref="E10:E13"/>
    <mergeCell ref="A6:A50"/>
    <mergeCell ref="L6:L7"/>
    <mergeCell ref="L64:L65"/>
    <mergeCell ref="B51:B69"/>
    <mergeCell ref="L54:L55"/>
    <mergeCell ref="L56:L57"/>
    <mergeCell ref="L58:L59"/>
    <mergeCell ref="L60:L61"/>
    <mergeCell ref="I64:K64"/>
    <mergeCell ref="I62:K62"/>
    <mergeCell ref="I56:K56"/>
    <mergeCell ref="I58:K58"/>
    <mergeCell ref="I60:K60"/>
    <mergeCell ref="I54:K54"/>
    <mergeCell ref="C54:C65"/>
    <mergeCell ref="C66:E66"/>
    <mergeCell ref="E54:E65"/>
    <mergeCell ref="A51:A89"/>
  </mergeCells>
  <phoneticPr fontId="24" type="noConversion"/>
  <printOptions horizontalCentered="1" verticalCentered="1"/>
  <pageMargins left="0.23622047244094491" right="0.23622047244094491" top="0.74803149606299213" bottom="0.74803149606299213" header="0.31496062992125984" footer="0.31496062992125984"/>
  <pageSetup paperSize="12" fitToHeight="0" orientation="portrait" r:id="rId1"/>
  <headerFooter>
    <oddHeader>&amp;C&amp;"+,Bold"&amp;20 2020~2021학년도 신구교과목대비표(2년제)</oddHeader>
  </headerFooter>
  <rowBreaks count="1" manualBreakCount="1">
    <brk id="116" max="104857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V40"/>
  <sheetViews>
    <sheetView view="pageBreakPreview" topLeftCell="A22" zoomScale="115" zoomScaleNormal="85" zoomScaleSheetLayoutView="115" workbookViewId="0">
      <selection activeCell="D36" sqref="D36"/>
    </sheetView>
  </sheetViews>
  <sheetFormatPr defaultColWidth="8.88671875" defaultRowHeight="13.5" x14ac:dyDescent="0.15"/>
  <cols>
    <col min="1" max="1" width="7.21875" customWidth="1"/>
    <col min="2" max="2" width="3.88671875" bestFit="1" customWidth="1"/>
    <col min="3" max="3" width="5.5546875" customWidth="1"/>
    <col min="4" max="4" width="36.21875" customWidth="1"/>
    <col min="5" max="5" width="13.33203125" bestFit="1" customWidth="1"/>
    <col min="6" max="6" width="6.88671875" customWidth="1"/>
    <col min="7" max="7" width="4.6640625" customWidth="1"/>
    <col min="8" max="22" width="4.109375" bestFit="1" customWidth="1"/>
  </cols>
  <sheetData>
    <row r="1" spans="1:22" ht="30" customHeight="1" x14ac:dyDescent="0.15">
      <c r="A1" s="217" t="s">
        <v>71</v>
      </c>
      <c r="B1" s="217"/>
      <c r="C1" s="217"/>
      <c r="D1" s="217"/>
      <c r="E1" s="217"/>
      <c r="F1" s="217"/>
      <c r="G1" s="217"/>
      <c r="H1" s="218" t="s">
        <v>12</v>
      </c>
      <c r="I1" s="218"/>
      <c r="J1" s="218"/>
      <c r="K1" s="218"/>
      <c r="L1" s="218"/>
      <c r="M1" s="218"/>
      <c r="N1" s="218"/>
      <c r="O1" s="218"/>
      <c r="P1" s="218"/>
      <c r="Q1" s="219" t="s">
        <v>43</v>
      </c>
      <c r="R1" s="219"/>
      <c r="S1" s="219"/>
      <c r="T1" s="219"/>
      <c r="U1" s="219"/>
      <c r="V1" s="219"/>
    </row>
    <row r="2" spans="1:22" ht="30" customHeight="1" x14ac:dyDescent="0.15">
      <c r="A2" s="220" t="s">
        <v>31</v>
      </c>
      <c r="B2" s="221"/>
      <c r="C2" s="221" t="s">
        <v>109</v>
      </c>
      <c r="D2" s="221" t="s">
        <v>97</v>
      </c>
      <c r="E2" s="224" t="s">
        <v>62</v>
      </c>
      <c r="F2" s="221" t="s">
        <v>61</v>
      </c>
      <c r="G2" s="221" t="s">
        <v>50</v>
      </c>
      <c r="H2" s="220" t="s">
        <v>98</v>
      </c>
      <c r="I2" s="221"/>
      <c r="J2" s="221"/>
      <c r="K2" s="221"/>
      <c r="L2" s="221"/>
      <c r="M2" s="229"/>
      <c r="N2" s="230" t="s">
        <v>101</v>
      </c>
      <c r="O2" s="231"/>
      <c r="P2" s="221"/>
      <c r="Q2" s="221"/>
      <c r="R2" s="221"/>
      <c r="S2" s="232"/>
      <c r="T2" s="220" t="s">
        <v>24</v>
      </c>
      <c r="U2" s="221"/>
      <c r="V2" s="229"/>
    </row>
    <row r="3" spans="1:22" ht="30" customHeight="1" x14ac:dyDescent="0.15">
      <c r="A3" s="222"/>
      <c r="B3" s="223"/>
      <c r="C3" s="223"/>
      <c r="D3" s="223"/>
      <c r="E3" s="225"/>
      <c r="F3" s="223"/>
      <c r="G3" s="223"/>
      <c r="H3" s="222" t="s">
        <v>39</v>
      </c>
      <c r="I3" s="223"/>
      <c r="J3" s="223"/>
      <c r="K3" s="223" t="s">
        <v>26</v>
      </c>
      <c r="L3" s="223"/>
      <c r="M3" s="233"/>
      <c r="N3" s="234" t="s">
        <v>39</v>
      </c>
      <c r="O3" s="235"/>
      <c r="P3" s="223"/>
      <c r="Q3" s="223" t="s">
        <v>26</v>
      </c>
      <c r="R3" s="223"/>
      <c r="S3" s="236"/>
      <c r="T3" s="222"/>
      <c r="U3" s="223"/>
      <c r="V3" s="233"/>
    </row>
    <row r="4" spans="1:22" ht="30" customHeight="1" x14ac:dyDescent="0.15">
      <c r="A4" s="222"/>
      <c r="B4" s="223"/>
      <c r="C4" s="223"/>
      <c r="D4" s="223"/>
      <c r="E4" s="226"/>
      <c r="F4" s="223"/>
      <c r="G4" s="223"/>
      <c r="H4" s="30" t="s">
        <v>32</v>
      </c>
      <c r="I4" s="6" t="s">
        <v>34</v>
      </c>
      <c r="J4" s="6" t="s">
        <v>23</v>
      </c>
      <c r="K4" s="6" t="s">
        <v>32</v>
      </c>
      <c r="L4" s="6" t="s">
        <v>34</v>
      </c>
      <c r="M4" s="29" t="s">
        <v>23</v>
      </c>
      <c r="N4" s="28" t="s">
        <v>32</v>
      </c>
      <c r="O4" s="6" t="s">
        <v>34</v>
      </c>
      <c r="P4" s="6" t="s">
        <v>23</v>
      </c>
      <c r="Q4" s="6" t="s">
        <v>32</v>
      </c>
      <c r="R4" s="6" t="s">
        <v>34</v>
      </c>
      <c r="S4" s="33" t="s">
        <v>23</v>
      </c>
      <c r="T4" s="30" t="s">
        <v>32</v>
      </c>
      <c r="U4" s="6" t="s">
        <v>34</v>
      </c>
      <c r="V4" s="29" t="s">
        <v>23</v>
      </c>
    </row>
    <row r="5" spans="1:22" ht="30" customHeight="1" x14ac:dyDescent="0.15">
      <c r="A5" s="248" t="s">
        <v>55</v>
      </c>
      <c r="B5" s="367" t="s">
        <v>28</v>
      </c>
      <c r="C5" s="155"/>
      <c r="D5" s="155" t="s">
        <v>168</v>
      </c>
      <c r="E5" s="162" t="s">
        <v>126</v>
      </c>
      <c r="F5" s="57" t="s">
        <v>38</v>
      </c>
      <c r="G5" s="57" t="s">
        <v>38</v>
      </c>
      <c r="H5" s="158">
        <v>1</v>
      </c>
      <c r="I5" s="155">
        <v>1</v>
      </c>
      <c r="J5" s="155">
        <v>0</v>
      </c>
      <c r="K5" s="155"/>
      <c r="L5" s="155"/>
      <c r="M5" s="159"/>
      <c r="N5" s="160"/>
      <c r="O5" s="155"/>
      <c r="P5" s="155"/>
      <c r="Q5" s="155"/>
      <c r="R5" s="155"/>
      <c r="S5" s="161"/>
      <c r="T5" s="153">
        <f>SUM(H5,K5,N5,Q5)</f>
        <v>1</v>
      </c>
      <c r="U5" s="152">
        <f>SUM(I5,L5,O5,R5)</f>
        <v>1</v>
      </c>
      <c r="V5" s="154">
        <f>SUM(J5,M5,P5,S5)</f>
        <v>0</v>
      </c>
    </row>
    <row r="6" spans="1:22" ht="30" customHeight="1" x14ac:dyDescent="0.15">
      <c r="A6" s="242"/>
      <c r="B6" s="368"/>
      <c r="C6" s="152"/>
      <c r="D6" s="18" t="s">
        <v>169</v>
      </c>
      <c r="E6" s="53" t="s">
        <v>112</v>
      </c>
      <c r="F6" s="54" t="s">
        <v>37</v>
      </c>
      <c r="G6" s="54" t="s">
        <v>37</v>
      </c>
      <c r="H6" s="158">
        <v>2</v>
      </c>
      <c r="I6" s="155">
        <v>2</v>
      </c>
      <c r="J6" s="155">
        <v>0</v>
      </c>
      <c r="K6" s="155"/>
      <c r="L6" s="155"/>
      <c r="M6" s="159"/>
      <c r="N6" s="10"/>
      <c r="O6" s="7"/>
      <c r="P6" s="7"/>
      <c r="Q6" s="7"/>
      <c r="R6" s="38"/>
      <c r="S6" s="47"/>
      <c r="T6" s="149">
        <f t="shared" ref="T6" si="0">SUM(H6,K6,N6,Q6)</f>
        <v>2</v>
      </c>
      <c r="U6" s="148">
        <f t="shared" ref="U6" si="1">SUM(I6,L6,O6,R6)</f>
        <v>2</v>
      </c>
      <c r="V6" s="11">
        <f t="shared" ref="V6" si="2">SUM(J6,M6,P6,S6)</f>
        <v>0</v>
      </c>
    </row>
    <row r="7" spans="1:22" ht="30" customHeight="1" x14ac:dyDescent="0.15">
      <c r="A7" s="242"/>
      <c r="B7" s="369"/>
      <c r="C7" s="49"/>
      <c r="D7" s="18" t="s">
        <v>170</v>
      </c>
      <c r="E7" s="53" t="s">
        <v>112</v>
      </c>
      <c r="F7" s="54" t="s">
        <v>37</v>
      </c>
      <c r="G7" s="54" t="s">
        <v>37</v>
      </c>
      <c r="H7" s="158"/>
      <c r="I7" s="155"/>
      <c r="J7" s="155"/>
      <c r="K7" s="155">
        <v>2</v>
      </c>
      <c r="L7" s="155">
        <v>2</v>
      </c>
      <c r="M7" s="159">
        <v>0</v>
      </c>
      <c r="N7" s="10"/>
      <c r="O7" s="7"/>
      <c r="P7" s="7"/>
      <c r="Q7" s="7"/>
      <c r="R7" s="38"/>
      <c r="S7" s="47"/>
      <c r="T7" s="31">
        <f t="shared" ref="T7:V10" si="3">SUM(H7,K7,N7,Q7)</f>
        <v>2</v>
      </c>
      <c r="U7" s="9">
        <f t="shared" si="3"/>
        <v>2</v>
      </c>
      <c r="V7" s="11">
        <f t="shared" si="3"/>
        <v>0</v>
      </c>
    </row>
    <row r="8" spans="1:22" ht="30" customHeight="1" x14ac:dyDescent="0.15">
      <c r="A8" s="242"/>
      <c r="B8" s="237" t="s">
        <v>36</v>
      </c>
      <c r="C8" s="52"/>
      <c r="D8" s="54" t="s">
        <v>171</v>
      </c>
      <c r="E8" s="53" t="s">
        <v>112</v>
      </c>
      <c r="F8" s="54" t="s">
        <v>37</v>
      </c>
      <c r="G8" s="54" t="s">
        <v>37</v>
      </c>
      <c r="H8" s="158"/>
      <c r="I8" s="155"/>
      <c r="J8" s="155"/>
      <c r="K8" s="155">
        <v>2</v>
      </c>
      <c r="L8" s="155">
        <v>2</v>
      </c>
      <c r="M8" s="159">
        <v>0</v>
      </c>
      <c r="N8" s="10"/>
      <c r="O8" s="7"/>
      <c r="P8" s="7"/>
      <c r="Q8" s="38"/>
      <c r="R8" s="38"/>
      <c r="S8" s="47"/>
      <c r="T8" s="31">
        <f t="shared" si="3"/>
        <v>2</v>
      </c>
      <c r="U8" s="9">
        <f t="shared" si="3"/>
        <v>2</v>
      </c>
      <c r="V8" s="11">
        <f t="shared" si="3"/>
        <v>0</v>
      </c>
    </row>
    <row r="9" spans="1:22" ht="30" customHeight="1" x14ac:dyDescent="0.15">
      <c r="A9" s="242"/>
      <c r="B9" s="237"/>
      <c r="C9" s="17"/>
      <c r="D9" s="18" t="s">
        <v>105</v>
      </c>
      <c r="E9" s="50" t="s">
        <v>63</v>
      </c>
      <c r="F9" s="51" t="s">
        <v>38</v>
      </c>
      <c r="G9" s="51" t="s">
        <v>38</v>
      </c>
      <c r="H9" s="158">
        <v>2</v>
      </c>
      <c r="I9" s="155">
        <v>2</v>
      </c>
      <c r="J9" s="155">
        <v>0</v>
      </c>
      <c r="K9" s="155"/>
      <c r="L9" s="155"/>
      <c r="M9" s="159"/>
      <c r="N9" s="8"/>
      <c r="O9" s="7"/>
      <c r="P9" s="7"/>
      <c r="Q9" s="42"/>
      <c r="R9" s="42"/>
      <c r="S9" s="56"/>
      <c r="T9" s="31">
        <f t="shared" si="3"/>
        <v>2</v>
      </c>
      <c r="U9" s="9">
        <f t="shared" si="3"/>
        <v>2</v>
      </c>
      <c r="V9" s="11">
        <f t="shared" si="3"/>
        <v>0</v>
      </c>
    </row>
    <row r="10" spans="1:22" ht="30" customHeight="1" x14ac:dyDescent="0.15">
      <c r="A10" s="242"/>
      <c r="B10" s="237"/>
      <c r="C10" s="17"/>
      <c r="D10" s="18" t="s">
        <v>161</v>
      </c>
      <c r="E10" s="50" t="s">
        <v>63</v>
      </c>
      <c r="F10" s="57" t="s">
        <v>38</v>
      </c>
      <c r="G10" s="57" t="s">
        <v>38</v>
      </c>
      <c r="H10" s="158"/>
      <c r="I10" s="155"/>
      <c r="J10" s="161"/>
      <c r="K10" s="155">
        <v>2</v>
      </c>
      <c r="L10" s="155">
        <v>2</v>
      </c>
      <c r="M10" s="155">
        <v>0</v>
      </c>
      <c r="N10" s="8"/>
      <c r="O10" s="7"/>
      <c r="P10" s="7"/>
      <c r="Q10" s="42"/>
      <c r="R10" s="42"/>
      <c r="S10" s="43"/>
      <c r="T10" s="31">
        <f t="shared" si="3"/>
        <v>2</v>
      </c>
      <c r="U10" s="9">
        <f t="shared" si="3"/>
        <v>2</v>
      </c>
      <c r="V10" s="11">
        <f t="shared" si="3"/>
        <v>0</v>
      </c>
    </row>
    <row r="11" spans="1:22" ht="30" customHeight="1" thickBot="1" x14ac:dyDescent="0.2">
      <c r="A11" s="243"/>
      <c r="B11" s="12" t="s">
        <v>35</v>
      </c>
      <c r="C11" s="41"/>
      <c r="D11" s="41"/>
      <c r="E11" s="44"/>
      <c r="F11" s="12"/>
      <c r="G11" s="147"/>
      <c r="H11" s="32">
        <f t="shared" ref="H11:V11" si="4">SUM(H5:H10)</f>
        <v>5</v>
      </c>
      <c r="I11" s="12">
        <f t="shared" si="4"/>
        <v>5</v>
      </c>
      <c r="J11" s="12">
        <f t="shared" si="4"/>
        <v>0</v>
      </c>
      <c r="K11" s="12">
        <f t="shared" si="4"/>
        <v>6</v>
      </c>
      <c r="L11" s="12">
        <f t="shared" si="4"/>
        <v>6</v>
      </c>
      <c r="M11" s="15">
        <f t="shared" si="4"/>
        <v>0</v>
      </c>
      <c r="N11" s="14">
        <f t="shared" si="4"/>
        <v>0</v>
      </c>
      <c r="O11" s="12">
        <f t="shared" si="4"/>
        <v>0</v>
      </c>
      <c r="P11" s="12">
        <f t="shared" si="4"/>
        <v>0</v>
      </c>
      <c r="Q11" s="12">
        <f t="shared" si="4"/>
        <v>0</v>
      </c>
      <c r="R11" s="12">
        <f t="shared" si="4"/>
        <v>0</v>
      </c>
      <c r="S11" s="35">
        <f t="shared" si="4"/>
        <v>0</v>
      </c>
      <c r="T11" s="32">
        <f t="shared" si="4"/>
        <v>11</v>
      </c>
      <c r="U11" s="12">
        <f t="shared" si="4"/>
        <v>11</v>
      </c>
      <c r="V11" s="15">
        <f t="shared" si="4"/>
        <v>0</v>
      </c>
    </row>
    <row r="12" spans="1:22" ht="30" customHeight="1" x14ac:dyDescent="0.15">
      <c r="A12" s="365"/>
      <c r="B12" s="244" t="s">
        <v>36</v>
      </c>
      <c r="C12" s="17"/>
      <c r="D12" s="170" t="s">
        <v>172</v>
      </c>
      <c r="E12" s="155" t="s">
        <v>40</v>
      </c>
      <c r="F12" s="168" t="s">
        <v>37</v>
      </c>
      <c r="G12" s="168" t="s">
        <v>37</v>
      </c>
      <c r="H12" s="177">
        <v>3</v>
      </c>
      <c r="I12" s="178">
        <v>3</v>
      </c>
      <c r="J12" s="178">
        <v>0</v>
      </c>
      <c r="K12" s="155"/>
      <c r="L12" s="155"/>
      <c r="M12" s="159"/>
      <c r="N12" s="160"/>
      <c r="O12" s="155"/>
      <c r="P12" s="155"/>
      <c r="Q12" s="155"/>
      <c r="R12" s="155"/>
      <c r="S12" s="161"/>
      <c r="T12" s="153">
        <f t="shared" ref="T12:T22" si="5">SUM(H12,K12,N12,Q12)</f>
        <v>3</v>
      </c>
      <c r="U12" s="152">
        <f t="shared" ref="U12:U22" si="6">SUM(I12,L12,O12,R12)</f>
        <v>3</v>
      </c>
      <c r="V12" s="11">
        <f t="shared" ref="V12:V22" si="7">SUM(J12,M12,P12,S12)</f>
        <v>0</v>
      </c>
    </row>
    <row r="13" spans="1:22" ht="30" customHeight="1" x14ac:dyDescent="0.15">
      <c r="A13" s="365"/>
      <c r="B13" s="244"/>
      <c r="C13" s="17"/>
      <c r="D13" s="170" t="s">
        <v>173</v>
      </c>
      <c r="E13" s="155" t="s">
        <v>40</v>
      </c>
      <c r="F13" s="168" t="s">
        <v>37</v>
      </c>
      <c r="G13" s="168" t="s">
        <v>37</v>
      </c>
      <c r="H13" s="177">
        <v>3</v>
      </c>
      <c r="I13" s="178">
        <v>0</v>
      </c>
      <c r="J13" s="178">
        <v>3</v>
      </c>
      <c r="K13" s="188"/>
      <c r="L13" s="188"/>
      <c r="M13" s="201"/>
      <c r="N13" s="199"/>
      <c r="O13" s="188"/>
      <c r="P13" s="188"/>
      <c r="Q13" s="188"/>
      <c r="R13" s="188"/>
      <c r="S13" s="202"/>
      <c r="T13" s="153">
        <f t="shared" si="5"/>
        <v>3</v>
      </c>
      <c r="U13" s="152">
        <f t="shared" si="6"/>
        <v>0</v>
      </c>
      <c r="V13" s="11">
        <f t="shared" si="7"/>
        <v>3</v>
      </c>
    </row>
    <row r="14" spans="1:22" ht="30" customHeight="1" x14ac:dyDescent="0.15">
      <c r="A14" s="365"/>
      <c r="B14" s="244"/>
      <c r="C14" s="17"/>
      <c r="D14" s="170" t="s">
        <v>174</v>
      </c>
      <c r="E14" s="155" t="s">
        <v>40</v>
      </c>
      <c r="F14" s="168" t="s">
        <v>37</v>
      </c>
      <c r="G14" s="168" t="s">
        <v>37</v>
      </c>
      <c r="H14" s="177">
        <v>3</v>
      </c>
      <c r="I14" s="178">
        <v>0</v>
      </c>
      <c r="J14" s="178">
        <v>3</v>
      </c>
      <c r="K14" s="188"/>
      <c r="L14" s="188"/>
      <c r="M14" s="201"/>
      <c r="N14" s="203"/>
      <c r="O14" s="204"/>
      <c r="P14" s="204"/>
      <c r="Q14" s="204"/>
      <c r="R14" s="204"/>
      <c r="S14" s="202"/>
      <c r="T14" s="153">
        <f t="shared" si="5"/>
        <v>3</v>
      </c>
      <c r="U14" s="152">
        <f t="shared" si="6"/>
        <v>0</v>
      </c>
      <c r="V14" s="11">
        <f t="shared" si="7"/>
        <v>3</v>
      </c>
    </row>
    <row r="15" spans="1:22" ht="30" customHeight="1" x14ac:dyDescent="0.15">
      <c r="A15" s="365"/>
      <c r="B15" s="244"/>
      <c r="C15" s="17"/>
      <c r="D15" s="170" t="s">
        <v>45</v>
      </c>
      <c r="E15" s="155" t="s">
        <v>40</v>
      </c>
      <c r="F15" s="168" t="s">
        <v>37</v>
      </c>
      <c r="G15" s="168" t="s">
        <v>37</v>
      </c>
      <c r="H15" s="177">
        <v>3</v>
      </c>
      <c r="I15" s="178">
        <v>3</v>
      </c>
      <c r="J15" s="178">
        <v>0</v>
      </c>
      <c r="K15" s="188"/>
      <c r="L15" s="188"/>
      <c r="M15" s="201"/>
      <c r="N15" s="203"/>
      <c r="O15" s="204"/>
      <c r="P15" s="204"/>
      <c r="Q15" s="204"/>
      <c r="R15" s="204"/>
      <c r="S15" s="202"/>
      <c r="T15" s="153">
        <f t="shared" si="5"/>
        <v>3</v>
      </c>
      <c r="U15" s="152">
        <f t="shared" si="6"/>
        <v>3</v>
      </c>
      <c r="V15" s="11">
        <f t="shared" si="7"/>
        <v>0</v>
      </c>
    </row>
    <row r="16" spans="1:22" ht="30" customHeight="1" x14ac:dyDescent="0.15">
      <c r="A16" s="365"/>
      <c r="B16" s="244"/>
      <c r="C16" s="17"/>
      <c r="D16" s="170" t="s">
        <v>175</v>
      </c>
      <c r="E16" s="155" t="s">
        <v>40</v>
      </c>
      <c r="F16" s="168" t="s">
        <v>37</v>
      </c>
      <c r="G16" s="168" t="s">
        <v>37</v>
      </c>
      <c r="H16" s="205">
        <v>3</v>
      </c>
      <c r="I16" s="188">
        <v>3</v>
      </c>
      <c r="J16" s="188">
        <v>0</v>
      </c>
      <c r="K16" s="188"/>
      <c r="L16" s="188"/>
      <c r="M16" s="201"/>
      <c r="N16" s="199"/>
      <c r="O16" s="188"/>
      <c r="P16" s="188"/>
      <c r="Q16" s="188"/>
      <c r="R16" s="188"/>
      <c r="S16" s="202"/>
      <c r="T16" s="153">
        <f t="shared" si="5"/>
        <v>3</v>
      </c>
      <c r="U16" s="152">
        <f t="shared" si="6"/>
        <v>3</v>
      </c>
      <c r="V16" s="11">
        <f t="shared" si="7"/>
        <v>0</v>
      </c>
    </row>
    <row r="17" spans="1:22" ht="30" customHeight="1" x14ac:dyDescent="0.15">
      <c r="A17" s="365"/>
      <c r="B17" s="244"/>
      <c r="C17" s="17"/>
      <c r="D17" s="170" t="s">
        <v>176</v>
      </c>
      <c r="E17" s="155" t="s">
        <v>40</v>
      </c>
      <c r="F17" s="168" t="s">
        <v>37</v>
      </c>
      <c r="G17" s="168" t="s">
        <v>37</v>
      </c>
      <c r="H17" s="183" t="s">
        <v>33</v>
      </c>
      <c r="I17" s="179" t="s">
        <v>33</v>
      </c>
      <c r="J17" s="179" t="s">
        <v>33</v>
      </c>
      <c r="K17" s="178">
        <v>3</v>
      </c>
      <c r="L17" s="178">
        <v>0</v>
      </c>
      <c r="M17" s="184">
        <v>3</v>
      </c>
      <c r="N17" s="183" t="s">
        <v>33</v>
      </c>
      <c r="O17" s="179" t="s">
        <v>33</v>
      </c>
      <c r="P17" s="179" t="s">
        <v>33</v>
      </c>
      <c r="Q17" s="179" t="s">
        <v>33</v>
      </c>
      <c r="R17" s="179" t="s">
        <v>33</v>
      </c>
      <c r="S17" s="182" t="s">
        <v>33</v>
      </c>
      <c r="T17" s="153">
        <f t="shared" si="5"/>
        <v>3</v>
      </c>
      <c r="U17" s="152">
        <f t="shared" si="6"/>
        <v>0</v>
      </c>
      <c r="V17" s="11">
        <f t="shared" si="7"/>
        <v>3</v>
      </c>
    </row>
    <row r="18" spans="1:22" ht="30" customHeight="1" x14ac:dyDescent="0.15">
      <c r="A18" s="365"/>
      <c r="B18" s="244"/>
      <c r="C18" s="17"/>
      <c r="D18" s="170" t="s">
        <v>177</v>
      </c>
      <c r="E18" s="155" t="s">
        <v>40</v>
      </c>
      <c r="F18" s="168" t="s">
        <v>37</v>
      </c>
      <c r="G18" s="168" t="s">
        <v>37</v>
      </c>
      <c r="H18" s="183" t="s">
        <v>33</v>
      </c>
      <c r="I18" s="179" t="s">
        <v>33</v>
      </c>
      <c r="J18" s="179" t="s">
        <v>33</v>
      </c>
      <c r="K18" s="178">
        <v>3</v>
      </c>
      <c r="L18" s="178">
        <v>0</v>
      </c>
      <c r="M18" s="184">
        <v>3</v>
      </c>
      <c r="N18" s="183" t="s">
        <v>33</v>
      </c>
      <c r="O18" s="179" t="s">
        <v>33</v>
      </c>
      <c r="P18" s="179" t="s">
        <v>33</v>
      </c>
      <c r="Q18" s="179" t="s">
        <v>33</v>
      </c>
      <c r="R18" s="179" t="s">
        <v>33</v>
      </c>
      <c r="S18" s="182" t="s">
        <v>33</v>
      </c>
      <c r="T18" s="153">
        <f t="shared" si="5"/>
        <v>3</v>
      </c>
      <c r="U18" s="152">
        <f t="shared" si="6"/>
        <v>0</v>
      </c>
      <c r="V18" s="11">
        <f t="shared" si="7"/>
        <v>3</v>
      </c>
    </row>
    <row r="19" spans="1:22" ht="30" customHeight="1" x14ac:dyDescent="0.15">
      <c r="A19" s="365"/>
      <c r="B19" s="244"/>
      <c r="C19" s="17"/>
      <c r="D19" s="170" t="s">
        <v>178</v>
      </c>
      <c r="E19" s="155" t="s">
        <v>40</v>
      </c>
      <c r="F19" s="168" t="s">
        <v>37</v>
      </c>
      <c r="G19" s="168" t="s">
        <v>37</v>
      </c>
      <c r="H19" s="183" t="s">
        <v>33</v>
      </c>
      <c r="I19" s="179" t="s">
        <v>33</v>
      </c>
      <c r="J19" s="179" t="s">
        <v>33</v>
      </c>
      <c r="K19" s="178">
        <v>3</v>
      </c>
      <c r="L19" s="178">
        <v>0</v>
      </c>
      <c r="M19" s="184">
        <v>3</v>
      </c>
      <c r="N19" s="183" t="s">
        <v>33</v>
      </c>
      <c r="O19" s="179" t="s">
        <v>33</v>
      </c>
      <c r="P19" s="179" t="s">
        <v>33</v>
      </c>
      <c r="Q19" s="179" t="s">
        <v>33</v>
      </c>
      <c r="R19" s="179" t="s">
        <v>33</v>
      </c>
      <c r="S19" s="182" t="s">
        <v>33</v>
      </c>
      <c r="T19" s="153">
        <f t="shared" si="5"/>
        <v>3</v>
      </c>
      <c r="U19" s="152">
        <f t="shared" si="6"/>
        <v>0</v>
      </c>
      <c r="V19" s="11">
        <f t="shared" si="7"/>
        <v>3</v>
      </c>
    </row>
    <row r="20" spans="1:22" ht="30" customHeight="1" x14ac:dyDescent="0.15">
      <c r="A20" s="365"/>
      <c r="B20" s="244"/>
      <c r="C20" s="17"/>
      <c r="D20" s="170" t="s">
        <v>7</v>
      </c>
      <c r="E20" s="155" t="s">
        <v>40</v>
      </c>
      <c r="F20" s="168" t="s">
        <v>37</v>
      </c>
      <c r="G20" s="168" t="s">
        <v>37</v>
      </c>
      <c r="H20" s="183" t="s">
        <v>33</v>
      </c>
      <c r="I20" s="179" t="s">
        <v>33</v>
      </c>
      <c r="J20" s="179" t="s">
        <v>33</v>
      </c>
      <c r="K20" s="178">
        <v>3</v>
      </c>
      <c r="L20" s="178">
        <v>2</v>
      </c>
      <c r="M20" s="184">
        <v>1</v>
      </c>
      <c r="N20" s="183" t="s">
        <v>33</v>
      </c>
      <c r="O20" s="179" t="s">
        <v>33</v>
      </c>
      <c r="P20" s="179" t="s">
        <v>33</v>
      </c>
      <c r="Q20" s="179" t="s">
        <v>33</v>
      </c>
      <c r="R20" s="179" t="s">
        <v>33</v>
      </c>
      <c r="S20" s="182" t="s">
        <v>33</v>
      </c>
      <c r="T20" s="153">
        <f t="shared" si="5"/>
        <v>3</v>
      </c>
      <c r="U20" s="152">
        <f t="shared" si="6"/>
        <v>2</v>
      </c>
      <c r="V20" s="11">
        <f t="shared" si="7"/>
        <v>1</v>
      </c>
    </row>
    <row r="21" spans="1:22" ht="30" customHeight="1" x14ac:dyDescent="0.15">
      <c r="A21" s="365"/>
      <c r="B21" s="244"/>
      <c r="C21" s="17"/>
      <c r="D21" s="170" t="s">
        <v>179</v>
      </c>
      <c r="E21" s="155" t="s">
        <v>40</v>
      </c>
      <c r="F21" s="168" t="s">
        <v>37</v>
      </c>
      <c r="G21" s="168" t="s">
        <v>37</v>
      </c>
      <c r="H21" s="183" t="s">
        <v>33</v>
      </c>
      <c r="I21" s="179" t="s">
        <v>33</v>
      </c>
      <c r="J21" s="179" t="s">
        <v>33</v>
      </c>
      <c r="K21" s="178"/>
      <c r="L21" s="178"/>
      <c r="M21" s="184"/>
      <c r="N21" s="178">
        <v>3</v>
      </c>
      <c r="O21" s="178">
        <v>0</v>
      </c>
      <c r="P21" s="185">
        <v>3</v>
      </c>
      <c r="Q21" s="186" t="s">
        <v>33</v>
      </c>
      <c r="R21" s="179" t="s">
        <v>33</v>
      </c>
      <c r="S21" s="182" t="s">
        <v>33</v>
      </c>
      <c r="T21" s="153">
        <f t="shared" si="5"/>
        <v>3</v>
      </c>
      <c r="U21" s="152">
        <f t="shared" si="6"/>
        <v>0</v>
      </c>
      <c r="V21" s="11">
        <f t="shared" si="7"/>
        <v>3</v>
      </c>
    </row>
    <row r="22" spans="1:22" ht="30" customHeight="1" x14ac:dyDescent="0.15">
      <c r="A22" s="365"/>
      <c r="B22" s="244"/>
      <c r="C22" s="17"/>
      <c r="D22" s="170" t="s">
        <v>180</v>
      </c>
      <c r="E22" s="155" t="s">
        <v>40</v>
      </c>
      <c r="F22" s="168" t="s">
        <v>37</v>
      </c>
      <c r="G22" s="168" t="s">
        <v>37</v>
      </c>
      <c r="H22" s="183" t="s">
        <v>33</v>
      </c>
      <c r="I22" s="179" t="s">
        <v>33</v>
      </c>
      <c r="J22" s="179" t="s">
        <v>33</v>
      </c>
      <c r="K22" s="178">
        <v>3</v>
      </c>
      <c r="L22" s="178">
        <v>2</v>
      </c>
      <c r="M22" s="184">
        <v>1</v>
      </c>
      <c r="N22" s="183" t="s">
        <v>33</v>
      </c>
      <c r="O22" s="179" t="s">
        <v>33</v>
      </c>
      <c r="P22" s="179" t="s">
        <v>33</v>
      </c>
      <c r="Q22" s="179" t="s">
        <v>33</v>
      </c>
      <c r="R22" s="179" t="s">
        <v>33</v>
      </c>
      <c r="S22" s="182" t="s">
        <v>33</v>
      </c>
      <c r="T22" s="153">
        <f t="shared" si="5"/>
        <v>3</v>
      </c>
      <c r="U22" s="152">
        <f t="shared" si="6"/>
        <v>2</v>
      </c>
      <c r="V22" s="11">
        <f t="shared" si="7"/>
        <v>1</v>
      </c>
    </row>
    <row r="23" spans="1:22" ht="30" customHeight="1" x14ac:dyDescent="0.15">
      <c r="A23" s="365"/>
      <c r="B23" s="244"/>
      <c r="C23" s="17"/>
      <c r="D23" s="170" t="s">
        <v>181</v>
      </c>
      <c r="E23" s="155" t="s">
        <v>40</v>
      </c>
      <c r="F23" s="168" t="s">
        <v>37</v>
      </c>
      <c r="G23" s="168" t="s">
        <v>37</v>
      </c>
      <c r="H23" s="183"/>
      <c r="I23" s="179"/>
      <c r="J23" s="179"/>
      <c r="K23" s="178"/>
      <c r="L23" s="178"/>
      <c r="M23" s="184"/>
      <c r="N23" s="206">
        <v>3</v>
      </c>
      <c r="O23" s="207">
        <v>0</v>
      </c>
      <c r="P23" s="207">
        <v>3</v>
      </c>
      <c r="Q23" s="179"/>
      <c r="R23" s="179"/>
      <c r="S23" s="182"/>
      <c r="T23" s="153">
        <v>3</v>
      </c>
      <c r="U23" s="152">
        <v>0</v>
      </c>
      <c r="V23" s="11">
        <v>3</v>
      </c>
    </row>
    <row r="24" spans="1:22" ht="30" customHeight="1" x14ac:dyDescent="0.15">
      <c r="A24" s="365"/>
      <c r="B24" s="244"/>
      <c r="C24" s="17"/>
      <c r="D24" s="170" t="s">
        <v>182</v>
      </c>
      <c r="E24" s="155" t="s">
        <v>40</v>
      </c>
      <c r="F24" s="168" t="s">
        <v>37</v>
      </c>
      <c r="G24" s="168" t="s">
        <v>37</v>
      </c>
      <c r="H24" s="183" t="s">
        <v>33</v>
      </c>
      <c r="I24" s="179" t="s">
        <v>33</v>
      </c>
      <c r="J24" s="179" t="s">
        <v>33</v>
      </c>
      <c r="K24" s="179" t="s">
        <v>33</v>
      </c>
      <c r="L24" s="179" t="s">
        <v>33</v>
      </c>
      <c r="M24" s="180" t="s">
        <v>33</v>
      </c>
      <c r="N24" s="177">
        <v>3</v>
      </c>
      <c r="O24" s="178">
        <v>0</v>
      </c>
      <c r="P24" s="178">
        <v>3</v>
      </c>
      <c r="Q24" s="179" t="s">
        <v>33</v>
      </c>
      <c r="R24" s="179" t="s">
        <v>33</v>
      </c>
      <c r="S24" s="182" t="s">
        <v>33</v>
      </c>
      <c r="T24" s="153">
        <f t="shared" ref="T24:V30" si="8">SUM(H24,K24,N24,Q24)</f>
        <v>3</v>
      </c>
      <c r="U24" s="152">
        <f t="shared" si="8"/>
        <v>0</v>
      </c>
      <c r="V24" s="11">
        <f t="shared" si="8"/>
        <v>3</v>
      </c>
    </row>
    <row r="25" spans="1:22" ht="30" customHeight="1" x14ac:dyDescent="0.15">
      <c r="A25" s="365"/>
      <c r="B25" s="244"/>
      <c r="C25" s="17"/>
      <c r="D25" s="170" t="s">
        <v>183</v>
      </c>
      <c r="E25" s="155" t="s">
        <v>40</v>
      </c>
      <c r="F25" s="168" t="s">
        <v>37</v>
      </c>
      <c r="G25" s="168" t="s">
        <v>37</v>
      </c>
      <c r="H25" s="183" t="s">
        <v>33</v>
      </c>
      <c r="I25" s="179" t="s">
        <v>33</v>
      </c>
      <c r="J25" s="179" t="s">
        <v>33</v>
      </c>
      <c r="K25" s="179" t="s">
        <v>33</v>
      </c>
      <c r="L25" s="179" t="s">
        <v>33</v>
      </c>
      <c r="M25" s="180" t="s">
        <v>33</v>
      </c>
      <c r="N25" s="177">
        <v>3</v>
      </c>
      <c r="O25" s="178">
        <v>0</v>
      </c>
      <c r="P25" s="178">
        <v>3</v>
      </c>
      <c r="Q25" s="179" t="s">
        <v>33</v>
      </c>
      <c r="R25" s="179" t="s">
        <v>33</v>
      </c>
      <c r="S25" s="182" t="s">
        <v>33</v>
      </c>
      <c r="T25" s="153">
        <f t="shared" si="8"/>
        <v>3</v>
      </c>
      <c r="U25" s="152">
        <f t="shared" si="8"/>
        <v>0</v>
      </c>
      <c r="V25" s="11">
        <f t="shared" si="8"/>
        <v>3</v>
      </c>
    </row>
    <row r="26" spans="1:22" ht="30" customHeight="1" x14ac:dyDescent="0.15">
      <c r="A26" s="365"/>
      <c r="B26" s="244"/>
      <c r="C26" s="17"/>
      <c r="D26" s="170" t="s">
        <v>184</v>
      </c>
      <c r="E26" s="155" t="s">
        <v>40</v>
      </c>
      <c r="F26" s="168" t="s">
        <v>37</v>
      </c>
      <c r="G26" s="168" t="s">
        <v>37</v>
      </c>
      <c r="H26" s="183" t="s">
        <v>33</v>
      </c>
      <c r="I26" s="179" t="s">
        <v>33</v>
      </c>
      <c r="J26" s="179" t="s">
        <v>33</v>
      </c>
      <c r="K26" s="179" t="s">
        <v>33</v>
      </c>
      <c r="L26" s="179" t="s">
        <v>33</v>
      </c>
      <c r="M26" s="180" t="s">
        <v>33</v>
      </c>
      <c r="N26" s="177">
        <v>3</v>
      </c>
      <c r="O26" s="178">
        <v>0</v>
      </c>
      <c r="P26" s="178">
        <v>3</v>
      </c>
      <c r="Q26" s="179" t="s">
        <v>33</v>
      </c>
      <c r="R26" s="179" t="s">
        <v>33</v>
      </c>
      <c r="S26" s="182" t="s">
        <v>33</v>
      </c>
      <c r="T26" s="153">
        <f t="shared" si="8"/>
        <v>3</v>
      </c>
      <c r="U26" s="152">
        <f t="shared" si="8"/>
        <v>0</v>
      </c>
      <c r="V26" s="11">
        <f t="shared" si="8"/>
        <v>3</v>
      </c>
    </row>
    <row r="27" spans="1:22" ht="30" customHeight="1" x14ac:dyDescent="0.15">
      <c r="A27" s="365"/>
      <c r="B27" s="244"/>
      <c r="C27" s="17"/>
      <c r="D27" s="170" t="s">
        <v>185</v>
      </c>
      <c r="E27" s="155" t="s">
        <v>40</v>
      </c>
      <c r="F27" s="168" t="s">
        <v>37</v>
      </c>
      <c r="G27" s="168" t="s">
        <v>37</v>
      </c>
      <c r="H27" s="183" t="s">
        <v>33</v>
      </c>
      <c r="I27" s="179" t="s">
        <v>33</v>
      </c>
      <c r="J27" s="179" t="s">
        <v>33</v>
      </c>
      <c r="K27" s="179" t="s">
        <v>33</v>
      </c>
      <c r="L27" s="179" t="s">
        <v>33</v>
      </c>
      <c r="M27" s="180" t="s">
        <v>33</v>
      </c>
      <c r="N27" s="183">
        <v>3</v>
      </c>
      <c r="O27" s="179">
        <v>0</v>
      </c>
      <c r="P27" s="179">
        <v>3</v>
      </c>
      <c r="Q27" s="178"/>
      <c r="R27" s="178"/>
      <c r="S27" s="200"/>
      <c r="T27" s="153">
        <f t="shared" si="8"/>
        <v>3</v>
      </c>
      <c r="U27" s="152">
        <f t="shared" si="8"/>
        <v>0</v>
      </c>
      <c r="V27" s="11">
        <f t="shared" si="8"/>
        <v>3</v>
      </c>
    </row>
    <row r="28" spans="1:22" ht="30" customHeight="1" x14ac:dyDescent="0.15">
      <c r="A28" s="365"/>
      <c r="B28" s="244"/>
      <c r="C28" s="25"/>
      <c r="D28" s="208" t="s">
        <v>66</v>
      </c>
      <c r="E28" s="188" t="s">
        <v>40</v>
      </c>
      <c r="F28" s="170" t="s">
        <v>128</v>
      </c>
      <c r="G28" s="170" t="s">
        <v>128</v>
      </c>
      <c r="H28" s="189" t="s">
        <v>33</v>
      </c>
      <c r="I28" s="190" t="s">
        <v>33</v>
      </c>
      <c r="J28" s="190" t="s">
        <v>33</v>
      </c>
      <c r="K28" s="190" t="s">
        <v>33</v>
      </c>
      <c r="L28" s="190" t="s">
        <v>33</v>
      </c>
      <c r="M28" s="192" t="s">
        <v>33</v>
      </c>
      <c r="N28" s="183" t="s">
        <v>33</v>
      </c>
      <c r="O28" s="179" t="s">
        <v>33</v>
      </c>
      <c r="P28" s="179" t="s">
        <v>33</v>
      </c>
      <c r="Q28" s="178">
        <v>3</v>
      </c>
      <c r="R28" s="178">
        <v>0</v>
      </c>
      <c r="S28" s="200">
        <v>3</v>
      </c>
      <c r="T28" s="195">
        <f t="shared" si="8"/>
        <v>3</v>
      </c>
      <c r="U28" s="196">
        <f t="shared" si="8"/>
        <v>0</v>
      </c>
      <c r="V28" s="23">
        <f t="shared" si="8"/>
        <v>3</v>
      </c>
    </row>
    <row r="29" spans="1:22" ht="30" customHeight="1" x14ac:dyDescent="0.15">
      <c r="A29" s="365"/>
      <c r="B29" s="244"/>
      <c r="C29" s="17"/>
      <c r="D29" s="170" t="s">
        <v>186</v>
      </c>
      <c r="E29" s="155" t="s">
        <v>40</v>
      </c>
      <c r="F29" s="168" t="s">
        <v>37</v>
      </c>
      <c r="G29" s="168" t="s">
        <v>37</v>
      </c>
      <c r="H29" s="183" t="s">
        <v>33</v>
      </c>
      <c r="I29" s="179" t="s">
        <v>33</v>
      </c>
      <c r="J29" s="179" t="s">
        <v>33</v>
      </c>
      <c r="K29" s="179" t="s">
        <v>33</v>
      </c>
      <c r="L29" s="179" t="s">
        <v>33</v>
      </c>
      <c r="M29" s="180" t="s">
        <v>33</v>
      </c>
      <c r="N29" s="183" t="s">
        <v>33</v>
      </c>
      <c r="O29" s="179" t="s">
        <v>33</v>
      </c>
      <c r="P29" s="179" t="s">
        <v>33</v>
      </c>
      <c r="Q29" s="178">
        <v>3</v>
      </c>
      <c r="R29" s="178">
        <v>0</v>
      </c>
      <c r="S29" s="200">
        <v>3</v>
      </c>
      <c r="T29" s="153">
        <f t="shared" si="8"/>
        <v>3</v>
      </c>
      <c r="U29" s="152">
        <f t="shared" si="8"/>
        <v>0</v>
      </c>
      <c r="V29" s="11">
        <f t="shared" si="8"/>
        <v>3</v>
      </c>
    </row>
    <row r="30" spans="1:22" ht="30" customHeight="1" x14ac:dyDescent="0.15">
      <c r="A30" s="365"/>
      <c r="B30" s="244"/>
      <c r="C30" s="17"/>
      <c r="D30" s="170" t="s">
        <v>94</v>
      </c>
      <c r="E30" s="155" t="s">
        <v>40</v>
      </c>
      <c r="F30" s="168" t="s">
        <v>37</v>
      </c>
      <c r="G30" s="168" t="s">
        <v>37</v>
      </c>
      <c r="H30" s="209" t="s">
        <v>33</v>
      </c>
      <c r="I30" s="210" t="s">
        <v>33</v>
      </c>
      <c r="J30" s="210" t="s">
        <v>33</v>
      </c>
      <c r="K30" s="210" t="s">
        <v>33</v>
      </c>
      <c r="L30" s="210" t="s">
        <v>33</v>
      </c>
      <c r="M30" s="211" t="s">
        <v>33</v>
      </c>
      <c r="N30" s="209" t="s">
        <v>33</v>
      </c>
      <c r="O30" s="210" t="s">
        <v>33</v>
      </c>
      <c r="P30" s="210" t="s">
        <v>33</v>
      </c>
      <c r="Q30" s="207">
        <v>3</v>
      </c>
      <c r="R30" s="207">
        <v>0</v>
      </c>
      <c r="S30" s="212">
        <v>3</v>
      </c>
      <c r="T30" s="153">
        <f t="shared" si="8"/>
        <v>3</v>
      </c>
      <c r="U30" s="152">
        <f t="shared" si="8"/>
        <v>0</v>
      </c>
      <c r="V30" s="11">
        <f t="shared" si="8"/>
        <v>3</v>
      </c>
    </row>
    <row r="31" spans="1:22" ht="30" customHeight="1" x14ac:dyDescent="0.15">
      <c r="A31" s="248"/>
      <c r="B31" s="40"/>
      <c r="C31" s="52"/>
      <c r="D31" s="170" t="s">
        <v>187</v>
      </c>
      <c r="E31" s="157" t="s">
        <v>40</v>
      </c>
      <c r="F31" s="168" t="s">
        <v>37</v>
      </c>
      <c r="G31" s="168" t="s">
        <v>37</v>
      </c>
      <c r="H31" s="189"/>
      <c r="I31" s="190"/>
      <c r="J31" s="190"/>
      <c r="K31" s="190"/>
      <c r="L31" s="190"/>
      <c r="M31" s="213"/>
      <c r="N31" s="214"/>
      <c r="O31" s="190"/>
      <c r="P31" s="190"/>
      <c r="Q31" s="191">
        <v>3</v>
      </c>
      <c r="R31" s="191">
        <v>0</v>
      </c>
      <c r="S31" s="215">
        <v>3</v>
      </c>
      <c r="T31" s="216">
        <v>3</v>
      </c>
      <c r="U31" s="167">
        <v>0</v>
      </c>
      <c r="V31" s="39">
        <v>3</v>
      </c>
    </row>
    <row r="32" spans="1:22" ht="30" customHeight="1" thickBot="1" x14ac:dyDescent="0.2">
      <c r="A32" s="366"/>
      <c r="B32" s="13" t="s">
        <v>35</v>
      </c>
      <c r="C32" s="13"/>
      <c r="D32" s="65"/>
      <c r="E32" s="13"/>
      <c r="F32" s="12"/>
      <c r="G32" s="147"/>
      <c r="H32" s="32">
        <f t="shared" ref="H32:V32" si="9">SUM(H12:H31)</f>
        <v>15</v>
      </c>
      <c r="I32" s="12">
        <f t="shared" si="9"/>
        <v>9</v>
      </c>
      <c r="J32" s="12">
        <f t="shared" si="9"/>
        <v>6</v>
      </c>
      <c r="K32" s="12">
        <f t="shared" si="9"/>
        <v>15</v>
      </c>
      <c r="L32" s="12">
        <f t="shared" si="9"/>
        <v>4</v>
      </c>
      <c r="M32" s="15">
        <f t="shared" si="9"/>
        <v>11</v>
      </c>
      <c r="N32" s="14">
        <f t="shared" si="9"/>
        <v>18</v>
      </c>
      <c r="O32" s="12">
        <f t="shared" si="9"/>
        <v>0</v>
      </c>
      <c r="P32" s="12">
        <f t="shared" si="9"/>
        <v>18</v>
      </c>
      <c r="Q32" s="12">
        <f t="shared" si="9"/>
        <v>12</v>
      </c>
      <c r="R32" s="12">
        <f t="shared" si="9"/>
        <v>0</v>
      </c>
      <c r="S32" s="15">
        <f t="shared" si="9"/>
        <v>12</v>
      </c>
      <c r="T32" s="32">
        <f t="shared" si="9"/>
        <v>60</v>
      </c>
      <c r="U32" s="12">
        <f t="shared" si="9"/>
        <v>13</v>
      </c>
      <c r="V32" s="15">
        <f t="shared" si="9"/>
        <v>47</v>
      </c>
    </row>
    <row r="33" spans="1:22" ht="30" customHeight="1" x14ac:dyDescent="0.15">
      <c r="A33" s="241" t="s">
        <v>57</v>
      </c>
      <c r="B33" s="99" t="s">
        <v>28</v>
      </c>
      <c r="C33" s="9"/>
      <c r="D33" s="7" t="s">
        <v>188</v>
      </c>
      <c r="E33" s="7" t="s">
        <v>107</v>
      </c>
      <c r="F33" s="16" t="s">
        <v>38</v>
      </c>
      <c r="G33" s="16" t="s">
        <v>38</v>
      </c>
      <c r="H33" s="100" t="s">
        <v>33</v>
      </c>
      <c r="I33" s="101" t="s">
        <v>33</v>
      </c>
      <c r="J33" s="101" t="s">
        <v>33</v>
      </c>
      <c r="K33" s="101" t="s">
        <v>33</v>
      </c>
      <c r="L33" s="101" t="s">
        <v>33</v>
      </c>
      <c r="M33" s="102" t="s">
        <v>33</v>
      </c>
      <c r="N33" s="103"/>
      <c r="O33" s="104"/>
      <c r="P33" s="104"/>
      <c r="Q33" s="105">
        <v>1</v>
      </c>
      <c r="R33" s="105">
        <v>1</v>
      </c>
      <c r="S33" s="106">
        <v>0</v>
      </c>
      <c r="T33" s="36">
        <f>SUM(H33,K33,N33,Q33)</f>
        <v>1</v>
      </c>
      <c r="U33" s="22">
        <f>SUM(I33,L33,O33,R33)</f>
        <v>1</v>
      </c>
      <c r="V33" s="23">
        <f>SUM(J33,M33,P33,S33)</f>
        <v>0</v>
      </c>
    </row>
    <row r="34" spans="1:22" ht="30" customHeight="1" x14ac:dyDescent="0.15">
      <c r="A34" s="242"/>
      <c r="B34" s="237" t="s">
        <v>36</v>
      </c>
      <c r="C34" s="9"/>
      <c r="D34" s="18" t="s">
        <v>189</v>
      </c>
      <c r="E34" s="24" t="s">
        <v>25</v>
      </c>
      <c r="F34" s="24" t="s">
        <v>38</v>
      </c>
      <c r="G34" s="24" t="s">
        <v>38</v>
      </c>
      <c r="H34" s="100"/>
      <c r="I34" s="101"/>
      <c r="J34" s="101"/>
      <c r="K34" s="101"/>
      <c r="L34" s="101"/>
      <c r="M34" s="102"/>
      <c r="N34" s="107">
        <v>3</v>
      </c>
      <c r="O34" s="84">
        <v>0</v>
      </c>
      <c r="P34" s="84">
        <v>0</v>
      </c>
      <c r="Q34" s="108"/>
      <c r="R34" s="108"/>
      <c r="S34" s="109"/>
      <c r="T34" s="36">
        <v>3</v>
      </c>
      <c r="U34" s="22">
        <v>0</v>
      </c>
      <c r="V34" s="23">
        <v>0</v>
      </c>
    </row>
    <row r="35" spans="1:22" ht="30" customHeight="1" x14ac:dyDescent="0.15">
      <c r="A35" s="242"/>
      <c r="B35" s="246"/>
      <c r="C35" s="9"/>
      <c r="D35" s="18" t="s">
        <v>190</v>
      </c>
      <c r="E35" s="24" t="s">
        <v>25</v>
      </c>
      <c r="F35" s="24" t="s">
        <v>38</v>
      </c>
      <c r="G35" s="24" t="s">
        <v>38</v>
      </c>
      <c r="H35" s="100"/>
      <c r="I35" s="101"/>
      <c r="J35" s="101"/>
      <c r="K35" s="101"/>
      <c r="L35" s="101"/>
      <c r="M35" s="102"/>
      <c r="N35" s="164"/>
      <c r="O35" s="165"/>
      <c r="P35" s="165"/>
      <c r="Q35" s="166">
        <v>3</v>
      </c>
      <c r="R35" s="166">
        <v>0</v>
      </c>
      <c r="S35" s="163">
        <v>0</v>
      </c>
      <c r="T35" s="36">
        <v>3</v>
      </c>
      <c r="U35" s="22">
        <v>0</v>
      </c>
      <c r="V35" s="23">
        <v>0</v>
      </c>
    </row>
    <row r="36" spans="1:22" ht="30" customHeight="1" x14ac:dyDescent="0.15">
      <c r="A36" s="242"/>
      <c r="B36" s="246"/>
      <c r="C36" s="25"/>
      <c r="D36" s="54" t="s">
        <v>191</v>
      </c>
      <c r="E36" s="20" t="s">
        <v>40</v>
      </c>
      <c r="F36" s="54" t="s">
        <v>38</v>
      </c>
      <c r="G36" s="54" t="s">
        <v>38</v>
      </c>
      <c r="H36" s="80" t="s">
        <v>33</v>
      </c>
      <c r="I36" s="81" t="s">
        <v>33</v>
      </c>
      <c r="J36" s="81" t="s">
        <v>33</v>
      </c>
      <c r="K36" s="81" t="s">
        <v>33</v>
      </c>
      <c r="L36" s="81" t="s">
        <v>33</v>
      </c>
      <c r="M36" s="82" t="s">
        <v>33</v>
      </c>
      <c r="N36" s="110"/>
      <c r="O36" s="111"/>
      <c r="P36" s="111"/>
      <c r="Q36" s="78">
        <v>3</v>
      </c>
      <c r="R36" s="78">
        <v>3</v>
      </c>
      <c r="S36" s="79">
        <v>0</v>
      </c>
      <c r="T36" s="36">
        <f t="shared" ref="T36:V36" si="10">SUM(H36,K36,N36,Q36)</f>
        <v>3</v>
      </c>
      <c r="U36" s="22">
        <f t="shared" si="10"/>
        <v>3</v>
      </c>
      <c r="V36" s="23">
        <f t="shared" si="10"/>
        <v>0</v>
      </c>
    </row>
    <row r="37" spans="1:22" ht="30" customHeight="1" x14ac:dyDescent="0.15">
      <c r="A37" s="245"/>
      <c r="B37" s="6" t="s">
        <v>35</v>
      </c>
      <c r="C37" s="19"/>
      <c r="D37" s="19"/>
      <c r="E37" s="19"/>
      <c r="F37" s="19"/>
      <c r="G37" s="19"/>
      <c r="H37" s="30">
        <f t="shared" ref="H37:V37" si="11">SUM(H33:H36)</f>
        <v>0</v>
      </c>
      <c r="I37" s="6">
        <f t="shared" si="11"/>
        <v>0</v>
      </c>
      <c r="J37" s="6">
        <f t="shared" si="11"/>
        <v>0</v>
      </c>
      <c r="K37" s="6">
        <f t="shared" si="11"/>
        <v>0</v>
      </c>
      <c r="L37" s="6">
        <f t="shared" si="11"/>
        <v>0</v>
      </c>
      <c r="M37" s="29">
        <f t="shared" si="11"/>
        <v>0</v>
      </c>
      <c r="N37" s="95">
        <f t="shared" si="11"/>
        <v>3</v>
      </c>
      <c r="O37" s="48">
        <f t="shared" si="11"/>
        <v>0</v>
      </c>
      <c r="P37" s="48">
        <f t="shared" si="11"/>
        <v>0</v>
      </c>
      <c r="Q37" s="48">
        <f t="shared" si="11"/>
        <v>7</v>
      </c>
      <c r="R37" s="48">
        <f t="shared" si="11"/>
        <v>4</v>
      </c>
      <c r="S37" s="96">
        <f t="shared" si="11"/>
        <v>0</v>
      </c>
      <c r="T37" s="30">
        <f t="shared" si="11"/>
        <v>10</v>
      </c>
      <c r="U37" s="28">
        <f t="shared" si="11"/>
        <v>4</v>
      </c>
      <c r="V37" s="26">
        <f t="shared" si="11"/>
        <v>0</v>
      </c>
    </row>
    <row r="38" spans="1:22" ht="30" customHeight="1" x14ac:dyDescent="0.15">
      <c r="A38" s="362" t="s">
        <v>113</v>
      </c>
      <c r="B38" s="363"/>
      <c r="C38" s="363"/>
      <c r="D38" s="363"/>
      <c r="E38" s="363"/>
      <c r="F38" s="363"/>
      <c r="G38" s="364"/>
      <c r="H38" s="32">
        <f t="shared" ref="H38:V38" si="12">SUM(H11,H32,H37)</f>
        <v>20</v>
      </c>
      <c r="I38" s="12">
        <f t="shared" si="12"/>
        <v>14</v>
      </c>
      <c r="J38" s="12">
        <f t="shared" si="12"/>
        <v>6</v>
      </c>
      <c r="K38" s="12">
        <f t="shared" si="12"/>
        <v>21</v>
      </c>
      <c r="L38" s="12">
        <f t="shared" si="12"/>
        <v>10</v>
      </c>
      <c r="M38" s="15">
        <f t="shared" si="12"/>
        <v>11</v>
      </c>
      <c r="N38" s="14">
        <f t="shared" si="12"/>
        <v>21</v>
      </c>
      <c r="O38" s="12">
        <f t="shared" si="12"/>
        <v>0</v>
      </c>
      <c r="P38" s="12">
        <f t="shared" si="12"/>
        <v>18</v>
      </c>
      <c r="Q38" s="12">
        <f t="shared" si="12"/>
        <v>19</v>
      </c>
      <c r="R38" s="12">
        <f t="shared" si="12"/>
        <v>4</v>
      </c>
      <c r="S38" s="35">
        <f t="shared" si="12"/>
        <v>12</v>
      </c>
      <c r="T38" s="32">
        <f t="shared" si="12"/>
        <v>81</v>
      </c>
      <c r="U38" s="14">
        <f t="shared" si="12"/>
        <v>28</v>
      </c>
      <c r="V38" s="27">
        <f t="shared" si="12"/>
        <v>47</v>
      </c>
    </row>
    <row r="39" spans="1:22" x14ac:dyDescent="0.15">
      <c r="A39" s="1"/>
      <c r="B39" s="1"/>
      <c r="C39" s="1"/>
      <c r="D39" s="1"/>
      <c r="E39" s="45"/>
      <c r="F39" s="1"/>
      <c r="G39" s="1"/>
      <c r="H39" s="1"/>
      <c r="I39" s="1"/>
      <c r="J39" s="1"/>
      <c r="K39" s="1"/>
      <c r="L39" s="1"/>
      <c r="M39" s="1"/>
      <c r="N39" s="1"/>
      <c r="O39" s="1"/>
      <c r="P39" s="1"/>
      <c r="Q39" s="1"/>
      <c r="R39" s="1"/>
      <c r="S39" s="1"/>
      <c r="T39" s="1"/>
      <c r="U39" s="1"/>
      <c r="V39" s="1"/>
    </row>
    <row r="40" spans="1:22" ht="399.95" customHeight="1" x14ac:dyDescent="0.15">
      <c r="A40" s="238" t="s">
        <v>42</v>
      </c>
      <c r="B40" s="238"/>
      <c r="C40" s="238"/>
      <c r="D40" s="238"/>
      <c r="E40" s="238"/>
      <c r="F40" s="238"/>
      <c r="G40" s="238"/>
      <c r="H40" s="238"/>
      <c r="I40" s="238"/>
      <c r="J40" s="238"/>
      <c r="K40" s="238"/>
      <c r="L40" s="238"/>
      <c r="M40" s="238"/>
      <c r="N40" s="238"/>
      <c r="O40" s="238"/>
      <c r="P40" s="238"/>
      <c r="Q40" s="238"/>
      <c r="R40" s="238"/>
      <c r="S40" s="238"/>
      <c r="T40" s="238"/>
      <c r="U40" s="238"/>
      <c r="V40" s="238"/>
    </row>
  </sheetData>
  <mergeCells count="25">
    <mergeCell ref="Q1:V1"/>
    <mergeCell ref="C2:C4"/>
    <mergeCell ref="H2:M2"/>
    <mergeCell ref="N2:S2"/>
    <mergeCell ref="T2:V3"/>
    <mergeCell ref="H3:J3"/>
    <mergeCell ref="K3:M3"/>
    <mergeCell ref="N3:P3"/>
    <mergeCell ref="Q3:S3"/>
    <mergeCell ref="G2:G4"/>
    <mergeCell ref="A1:G1"/>
    <mergeCell ref="H1:P1"/>
    <mergeCell ref="E2:E4"/>
    <mergeCell ref="A40:V40"/>
    <mergeCell ref="F2:F4"/>
    <mergeCell ref="A2:B4"/>
    <mergeCell ref="D2:D4"/>
    <mergeCell ref="A38:G38"/>
    <mergeCell ref="B12:B30"/>
    <mergeCell ref="A12:A32"/>
    <mergeCell ref="B34:B36"/>
    <mergeCell ref="A33:A37"/>
    <mergeCell ref="B8:B10"/>
    <mergeCell ref="A5:A11"/>
    <mergeCell ref="B5:B7"/>
  </mergeCells>
  <phoneticPr fontId="24" type="noConversion"/>
  <pageMargins left="0.74805557727813721" right="0.74805557727813721" top="0.98430556058883667" bottom="0.98430556058883667" header="0.51166665554046631" footer="0.51166665554046631"/>
  <pageSetup paperSize="9" scale="53" orientation="portrait" r:id="rId1"/>
  <rowBreaks count="1" manualBreakCount="1">
    <brk id="39" max="1048575" man="1"/>
  </rowBreaks>
  <colBreaks count="1" manualBreakCount="1">
    <brk id="22" max="1638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93"/>
  <sheetViews>
    <sheetView view="pageBreakPreview" topLeftCell="A67" zoomScaleNormal="115" zoomScaleSheetLayoutView="100" workbookViewId="0">
      <selection activeCell="N50" sqref="N50"/>
    </sheetView>
  </sheetViews>
  <sheetFormatPr defaultColWidth="8.88671875" defaultRowHeight="13.5" x14ac:dyDescent="0.15"/>
  <cols>
    <col min="1" max="4" width="4.21875" customWidth="1"/>
    <col min="5" max="5" width="6" customWidth="1"/>
    <col min="6" max="11" width="6.5546875" customWidth="1"/>
    <col min="12" max="12" width="22.88671875" customWidth="1"/>
  </cols>
  <sheetData>
    <row r="1" spans="1:12" ht="16.350000000000001" customHeight="1" x14ac:dyDescent="0.15">
      <c r="A1" s="141" t="s">
        <v>80</v>
      </c>
      <c r="B1" s="5"/>
      <c r="C1" s="5"/>
      <c r="D1" s="5"/>
      <c r="E1" s="5"/>
      <c r="F1" s="5"/>
      <c r="G1" s="5"/>
      <c r="H1" s="330" t="s">
        <v>12</v>
      </c>
      <c r="I1" s="330"/>
      <c r="J1" s="330"/>
      <c r="K1" s="330"/>
      <c r="L1" s="37" t="s">
        <v>3</v>
      </c>
    </row>
    <row r="2" spans="1:12" ht="16.350000000000001" customHeight="1" x14ac:dyDescent="0.15">
      <c r="A2" s="393" t="s">
        <v>22</v>
      </c>
      <c r="B2" s="336" t="s">
        <v>27</v>
      </c>
      <c r="C2" s="355" t="s">
        <v>99</v>
      </c>
      <c r="D2" s="355" t="s">
        <v>111</v>
      </c>
      <c r="E2" s="355" t="s">
        <v>109</v>
      </c>
      <c r="F2" s="336" t="s">
        <v>5</v>
      </c>
      <c r="G2" s="336"/>
      <c r="H2" s="336"/>
      <c r="I2" s="336" t="s">
        <v>15</v>
      </c>
      <c r="J2" s="336"/>
      <c r="K2" s="336"/>
      <c r="L2" s="331" t="s">
        <v>29</v>
      </c>
    </row>
    <row r="3" spans="1:12" ht="16.350000000000001" customHeight="1" x14ac:dyDescent="0.15">
      <c r="A3" s="394"/>
      <c r="B3" s="334"/>
      <c r="C3" s="356"/>
      <c r="D3" s="356"/>
      <c r="E3" s="356"/>
      <c r="F3" s="334" t="s">
        <v>68</v>
      </c>
      <c r="G3" s="334"/>
      <c r="H3" s="334"/>
      <c r="I3" s="334" t="s">
        <v>68</v>
      </c>
      <c r="J3" s="334"/>
      <c r="K3" s="334"/>
      <c r="L3" s="332"/>
    </row>
    <row r="4" spans="1:12" ht="16.350000000000001" customHeight="1" x14ac:dyDescent="0.15">
      <c r="A4" s="394"/>
      <c r="B4" s="334"/>
      <c r="C4" s="356"/>
      <c r="D4" s="356"/>
      <c r="E4" s="356"/>
      <c r="F4" s="334" t="s">
        <v>32</v>
      </c>
      <c r="G4" s="334" t="s">
        <v>30</v>
      </c>
      <c r="H4" s="334"/>
      <c r="I4" s="334" t="s">
        <v>32</v>
      </c>
      <c r="J4" s="334" t="s">
        <v>30</v>
      </c>
      <c r="K4" s="334"/>
      <c r="L4" s="332"/>
    </row>
    <row r="5" spans="1:12" ht="16.350000000000001" customHeight="1" thickBot="1" x14ac:dyDescent="0.2">
      <c r="A5" s="395"/>
      <c r="B5" s="358"/>
      <c r="C5" s="357"/>
      <c r="D5" s="357"/>
      <c r="E5" s="357"/>
      <c r="F5" s="335"/>
      <c r="G5" s="113" t="s">
        <v>34</v>
      </c>
      <c r="H5" s="113" t="s">
        <v>23</v>
      </c>
      <c r="I5" s="335"/>
      <c r="J5" s="113" t="s">
        <v>34</v>
      </c>
      <c r="K5" s="113" t="s">
        <v>23</v>
      </c>
      <c r="L5" s="333"/>
    </row>
    <row r="6" spans="1:12" ht="21.95" customHeight="1" x14ac:dyDescent="0.15">
      <c r="A6" s="389">
        <v>1</v>
      </c>
      <c r="B6" s="254">
        <v>1</v>
      </c>
      <c r="C6" s="256" t="s">
        <v>65</v>
      </c>
      <c r="D6" s="390" t="s">
        <v>28</v>
      </c>
      <c r="E6" s="390"/>
      <c r="F6" s="259" t="s">
        <v>20</v>
      </c>
      <c r="G6" s="260"/>
      <c r="H6" s="261"/>
      <c r="I6" s="259" t="s">
        <v>20</v>
      </c>
      <c r="J6" s="260"/>
      <c r="K6" s="261"/>
      <c r="L6" s="268"/>
    </row>
    <row r="7" spans="1:12" ht="21.95" customHeight="1" x14ac:dyDescent="0.15">
      <c r="A7" s="384"/>
      <c r="B7" s="255"/>
      <c r="C7" s="257"/>
      <c r="D7" s="391"/>
      <c r="E7" s="392"/>
      <c r="F7" s="114">
        <v>1</v>
      </c>
      <c r="G7" s="114">
        <v>1</v>
      </c>
      <c r="H7" s="114">
        <v>0</v>
      </c>
      <c r="I7" s="114">
        <v>1</v>
      </c>
      <c r="J7" s="114">
        <v>1</v>
      </c>
      <c r="K7" s="114">
        <v>0</v>
      </c>
      <c r="L7" s="269"/>
    </row>
    <row r="8" spans="1:12" ht="21.95" customHeight="1" x14ac:dyDescent="0.15">
      <c r="A8" s="384"/>
      <c r="B8" s="255"/>
      <c r="C8" s="257"/>
      <c r="D8" s="262" t="s">
        <v>36</v>
      </c>
      <c r="E8" s="262"/>
      <c r="F8" s="345"/>
      <c r="G8" s="346"/>
      <c r="H8" s="347"/>
      <c r="I8" s="340" t="s">
        <v>152</v>
      </c>
      <c r="J8" s="341" t="s">
        <v>17</v>
      </c>
      <c r="K8" s="342" t="s">
        <v>17</v>
      </c>
      <c r="L8" s="343" t="s">
        <v>106</v>
      </c>
    </row>
    <row r="9" spans="1:12" ht="21.95" customHeight="1" x14ac:dyDescent="0.15">
      <c r="A9" s="384"/>
      <c r="B9" s="255"/>
      <c r="C9" s="257"/>
      <c r="D9" s="263"/>
      <c r="E9" s="263"/>
      <c r="F9" s="137"/>
      <c r="G9" s="137"/>
      <c r="H9" s="137"/>
      <c r="I9" s="137">
        <v>2</v>
      </c>
      <c r="J9" s="137">
        <v>2</v>
      </c>
      <c r="K9" s="137">
        <v>0</v>
      </c>
      <c r="L9" s="344"/>
    </row>
    <row r="10" spans="1:12" ht="21.95" customHeight="1" x14ac:dyDescent="0.15">
      <c r="A10" s="384"/>
      <c r="B10" s="255"/>
      <c r="C10" s="257"/>
      <c r="D10" s="263"/>
      <c r="E10" s="263"/>
      <c r="F10" s="350" t="s">
        <v>70</v>
      </c>
      <c r="G10" s="351"/>
      <c r="H10" s="351"/>
      <c r="I10" s="350"/>
      <c r="J10" s="351"/>
      <c r="K10" s="351"/>
      <c r="L10" s="268" t="s">
        <v>103</v>
      </c>
    </row>
    <row r="11" spans="1:12" ht="21.95" customHeight="1" x14ac:dyDescent="0.15">
      <c r="A11" s="384"/>
      <c r="B11" s="255"/>
      <c r="C11" s="257"/>
      <c r="D11" s="263"/>
      <c r="E11" s="263"/>
      <c r="F11" s="115">
        <v>2</v>
      </c>
      <c r="G11" s="115">
        <v>2</v>
      </c>
      <c r="H11" s="115">
        <v>0</v>
      </c>
      <c r="I11" s="115"/>
      <c r="J11" s="115"/>
      <c r="K11" s="115"/>
      <c r="L11" s="269"/>
    </row>
    <row r="12" spans="1:12" ht="21.95" customHeight="1" x14ac:dyDescent="0.15">
      <c r="A12" s="384"/>
      <c r="B12" s="255"/>
      <c r="C12" s="257"/>
      <c r="D12" s="263"/>
      <c r="E12" s="263"/>
      <c r="F12" s="328" t="s">
        <v>13</v>
      </c>
      <c r="G12" s="329"/>
      <c r="H12" s="329"/>
      <c r="I12" s="328" t="s">
        <v>13</v>
      </c>
      <c r="J12" s="329"/>
      <c r="K12" s="329"/>
      <c r="L12" s="348"/>
    </row>
    <row r="13" spans="1:12" ht="21.95" customHeight="1" x14ac:dyDescent="0.15">
      <c r="A13" s="384"/>
      <c r="B13" s="255"/>
      <c r="C13" s="258"/>
      <c r="D13" s="264"/>
      <c r="E13" s="264"/>
      <c r="F13" s="114">
        <v>2</v>
      </c>
      <c r="G13" s="114">
        <v>2</v>
      </c>
      <c r="H13" s="114">
        <v>0</v>
      </c>
      <c r="I13" s="114">
        <v>2</v>
      </c>
      <c r="J13" s="114">
        <v>2</v>
      </c>
      <c r="K13" s="114">
        <v>0</v>
      </c>
      <c r="L13" s="349"/>
    </row>
    <row r="14" spans="1:12" ht="21.95" customHeight="1" x14ac:dyDescent="0.15">
      <c r="A14" s="384"/>
      <c r="B14" s="255"/>
      <c r="C14" s="322" t="s">
        <v>53</v>
      </c>
      <c r="D14" s="322"/>
      <c r="E14" s="322"/>
      <c r="F14" s="116">
        <f>SUM(F7,F9,F11,F13)</f>
        <v>5</v>
      </c>
      <c r="G14" s="116">
        <f>SUM(G7,G9,G11,F25)</f>
        <v>18</v>
      </c>
      <c r="H14" s="116">
        <f>SUM(H7,H9,H11,H13)</f>
        <v>0</v>
      </c>
      <c r="I14" s="116">
        <f>SUM(I7,I9,I11,I13)</f>
        <v>5</v>
      </c>
      <c r="J14" s="116">
        <f>SUM(J7,J9,J11,J13)</f>
        <v>5</v>
      </c>
      <c r="K14" s="116">
        <f>SUM(K7,K9,K11,K13)</f>
        <v>0</v>
      </c>
      <c r="L14" s="117"/>
    </row>
    <row r="15" spans="1:12" ht="21.95" customHeight="1" x14ac:dyDescent="0.15">
      <c r="A15" s="384"/>
      <c r="B15" s="255"/>
      <c r="C15" s="257" t="s">
        <v>141</v>
      </c>
      <c r="D15" s="262" t="s">
        <v>36</v>
      </c>
      <c r="E15" s="262"/>
      <c r="F15" s="328" t="s">
        <v>77</v>
      </c>
      <c r="G15" s="329"/>
      <c r="H15" s="329"/>
      <c r="I15" s="328" t="s">
        <v>77</v>
      </c>
      <c r="J15" s="329"/>
      <c r="K15" s="329"/>
      <c r="L15" s="348" t="s">
        <v>134</v>
      </c>
    </row>
    <row r="16" spans="1:12" ht="21.95" customHeight="1" x14ac:dyDescent="0.15">
      <c r="A16" s="384"/>
      <c r="B16" s="255"/>
      <c r="C16" s="257"/>
      <c r="D16" s="263"/>
      <c r="E16" s="263"/>
      <c r="F16" s="120">
        <v>3</v>
      </c>
      <c r="G16" s="120">
        <v>1</v>
      </c>
      <c r="H16" s="120">
        <v>2</v>
      </c>
      <c r="I16" s="120">
        <v>3</v>
      </c>
      <c r="J16" s="120">
        <v>3</v>
      </c>
      <c r="K16" s="120">
        <v>0</v>
      </c>
      <c r="L16" s="349"/>
    </row>
    <row r="17" spans="1:12" ht="21.95" customHeight="1" x14ac:dyDescent="0.15">
      <c r="A17" s="384"/>
      <c r="B17" s="255"/>
      <c r="C17" s="257"/>
      <c r="D17" s="263"/>
      <c r="E17" s="263"/>
      <c r="F17" s="328" t="s">
        <v>87</v>
      </c>
      <c r="G17" s="329"/>
      <c r="H17" s="329"/>
      <c r="I17" s="328" t="s">
        <v>87</v>
      </c>
      <c r="J17" s="329"/>
      <c r="K17" s="329"/>
      <c r="L17" s="325"/>
    </row>
    <row r="18" spans="1:12" ht="21.95" customHeight="1" x14ac:dyDescent="0.15">
      <c r="A18" s="384"/>
      <c r="B18" s="255"/>
      <c r="C18" s="257"/>
      <c r="D18" s="263"/>
      <c r="E18" s="263"/>
      <c r="F18" s="120">
        <v>3</v>
      </c>
      <c r="G18" s="120">
        <v>0</v>
      </c>
      <c r="H18" s="120">
        <v>3</v>
      </c>
      <c r="I18" s="120">
        <v>3</v>
      </c>
      <c r="J18" s="120">
        <v>0</v>
      </c>
      <c r="K18" s="120">
        <v>3</v>
      </c>
      <c r="L18" s="268"/>
    </row>
    <row r="19" spans="1:12" ht="21.95" customHeight="1" x14ac:dyDescent="0.15">
      <c r="A19" s="384"/>
      <c r="B19" s="255"/>
      <c r="C19" s="257"/>
      <c r="D19" s="263"/>
      <c r="E19" s="263"/>
      <c r="F19" s="328" t="s">
        <v>89</v>
      </c>
      <c r="G19" s="329"/>
      <c r="H19" s="329"/>
      <c r="I19" s="328" t="s">
        <v>89</v>
      </c>
      <c r="J19" s="329"/>
      <c r="K19" s="329"/>
      <c r="L19" s="325"/>
    </row>
    <row r="20" spans="1:12" ht="21.95" customHeight="1" x14ac:dyDescent="0.15">
      <c r="A20" s="384"/>
      <c r="B20" s="255"/>
      <c r="C20" s="257"/>
      <c r="D20" s="263"/>
      <c r="E20" s="263"/>
      <c r="F20" s="120">
        <v>3</v>
      </c>
      <c r="G20" s="120">
        <v>0</v>
      </c>
      <c r="H20" s="120">
        <v>3</v>
      </c>
      <c r="I20" s="120">
        <v>3</v>
      </c>
      <c r="J20" s="120">
        <v>0</v>
      </c>
      <c r="K20" s="120">
        <v>3</v>
      </c>
      <c r="L20" s="268"/>
    </row>
    <row r="21" spans="1:12" ht="21.95" customHeight="1" x14ac:dyDescent="0.15">
      <c r="A21" s="384"/>
      <c r="B21" s="255"/>
      <c r="C21" s="257"/>
      <c r="D21" s="263"/>
      <c r="E21" s="263"/>
      <c r="F21" s="328" t="s">
        <v>45</v>
      </c>
      <c r="G21" s="329"/>
      <c r="H21" s="329"/>
      <c r="I21" s="328" t="s">
        <v>45</v>
      </c>
      <c r="J21" s="329"/>
      <c r="K21" s="329"/>
      <c r="L21" s="348" t="s">
        <v>134</v>
      </c>
    </row>
    <row r="22" spans="1:12" ht="21.95" customHeight="1" x14ac:dyDescent="0.15">
      <c r="A22" s="384"/>
      <c r="B22" s="255"/>
      <c r="C22" s="257"/>
      <c r="D22" s="263"/>
      <c r="E22" s="263"/>
      <c r="F22" s="120">
        <v>3</v>
      </c>
      <c r="G22" s="120">
        <v>1</v>
      </c>
      <c r="H22" s="120">
        <v>2</v>
      </c>
      <c r="I22" s="120">
        <v>3</v>
      </c>
      <c r="J22" s="120">
        <v>3</v>
      </c>
      <c r="K22" s="120">
        <v>0</v>
      </c>
      <c r="L22" s="274"/>
    </row>
    <row r="23" spans="1:12" ht="21.95" customHeight="1" x14ac:dyDescent="0.15">
      <c r="A23" s="384"/>
      <c r="B23" s="255"/>
      <c r="C23" s="257"/>
      <c r="D23" s="263"/>
      <c r="E23" s="263"/>
      <c r="F23" s="328" t="s">
        <v>93</v>
      </c>
      <c r="G23" s="329"/>
      <c r="H23" s="329"/>
      <c r="I23" s="328" t="s">
        <v>93</v>
      </c>
      <c r="J23" s="329"/>
      <c r="K23" s="329"/>
      <c r="L23" s="325" t="s">
        <v>145</v>
      </c>
    </row>
    <row r="24" spans="1:12" ht="21.95" customHeight="1" x14ac:dyDescent="0.15">
      <c r="A24" s="384"/>
      <c r="B24" s="255"/>
      <c r="C24" s="257"/>
      <c r="D24" s="263"/>
      <c r="E24" s="263"/>
      <c r="F24" s="120">
        <v>3</v>
      </c>
      <c r="G24" s="120">
        <v>1</v>
      </c>
      <c r="H24" s="120">
        <v>2</v>
      </c>
      <c r="I24" s="120">
        <v>3</v>
      </c>
      <c r="J24" s="120">
        <v>3</v>
      </c>
      <c r="K24" s="120">
        <v>0</v>
      </c>
      <c r="L24" s="268"/>
    </row>
    <row r="25" spans="1:12" ht="21.95" customHeight="1" x14ac:dyDescent="0.15">
      <c r="A25" s="384"/>
      <c r="B25" s="255"/>
      <c r="C25" s="282" t="s">
        <v>59</v>
      </c>
      <c r="D25" s="282"/>
      <c r="E25" s="282"/>
      <c r="F25" s="116">
        <f t="shared" ref="F25:K25" si="0">SUM(F16,F18,F20,F22,F24)</f>
        <v>15</v>
      </c>
      <c r="G25" s="116">
        <f t="shared" si="0"/>
        <v>3</v>
      </c>
      <c r="H25" s="116">
        <f t="shared" si="0"/>
        <v>12</v>
      </c>
      <c r="I25" s="116">
        <f t="shared" si="0"/>
        <v>15</v>
      </c>
      <c r="J25" s="116">
        <f t="shared" si="0"/>
        <v>9</v>
      </c>
      <c r="K25" s="116">
        <f t="shared" si="0"/>
        <v>6</v>
      </c>
      <c r="L25" s="117"/>
    </row>
    <row r="26" spans="1:12" ht="21.95" customHeight="1" x14ac:dyDescent="0.15">
      <c r="A26" s="384"/>
      <c r="B26" s="324" t="s">
        <v>104</v>
      </c>
      <c r="C26" s="324"/>
      <c r="D26" s="324"/>
      <c r="E26" s="324"/>
      <c r="F26" s="121">
        <f t="shared" ref="F26:K26" si="1">SUM(F14,F25)</f>
        <v>20</v>
      </c>
      <c r="G26" s="121">
        <f t="shared" si="1"/>
        <v>21</v>
      </c>
      <c r="H26" s="121">
        <f t="shared" si="1"/>
        <v>12</v>
      </c>
      <c r="I26" s="121">
        <f t="shared" si="1"/>
        <v>20</v>
      </c>
      <c r="J26" s="121">
        <f t="shared" si="1"/>
        <v>14</v>
      </c>
      <c r="K26" s="121">
        <f t="shared" si="1"/>
        <v>6</v>
      </c>
      <c r="L26" s="122"/>
    </row>
    <row r="27" spans="1:12" ht="21.95" customHeight="1" x14ac:dyDescent="0.15">
      <c r="A27" s="384"/>
      <c r="B27" s="358">
        <v>2</v>
      </c>
      <c r="C27" s="285" t="s">
        <v>167</v>
      </c>
      <c r="D27" s="321" t="s">
        <v>28</v>
      </c>
      <c r="E27" s="321"/>
      <c r="F27" s="359"/>
      <c r="G27" s="360"/>
      <c r="H27" s="361"/>
      <c r="I27" s="340" t="s">
        <v>153</v>
      </c>
      <c r="J27" s="341" t="s">
        <v>17</v>
      </c>
      <c r="K27" s="342" t="s">
        <v>17</v>
      </c>
      <c r="L27" s="343" t="s">
        <v>106</v>
      </c>
    </row>
    <row r="28" spans="1:12" ht="21.95" customHeight="1" x14ac:dyDescent="0.15">
      <c r="A28" s="384"/>
      <c r="B28" s="255"/>
      <c r="C28" s="257"/>
      <c r="D28" s="321"/>
      <c r="E28" s="321"/>
      <c r="F28" s="119"/>
      <c r="G28" s="119"/>
      <c r="H28" s="119"/>
      <c r="I28" s="137">
        <v>2</v>
      </c>
      <c r="J28" s="137">
        <v>2</v>
      </c>
      <c r="K28" s="137">
        <v>0</v>
      </c>
      <c r="L28" s="344"/>
    </row>
    <row r="29" spans="1:12" ht="21.95" customHeight="1" x14ac:dyDescent="0.15">
      <c r="A29" s="384"/>
      <c r="B29" s="255"/>
      <c r="C29" s="257"/>
      <c r="D29" s="262" t="s">
        <v>36</v>
      </c>
      <c r="E29" s="262"/>
      <c r="F29" s="328" t="s">
        <v>79</v>
      </c>
      <c r="G29" s="329"/>
      <c r="H29" s="329"/>
      <c r="I29" s="328" t="s">
        <v>79</v>
      </c>
      <c r="J29" s="329"/>
      <c r="K29" s="329"/>
      <c r="L29" s="325"/>
    </row>
    <row r="30" spans="1:12" ht="21.95" customHeight="1" x14ac:dyDescent="0.15">
      <c r="A30" s="384"/>
      <c r="B30" s="255"/>
      <c r="C30" s="257"/>
      <c r="D30" s="263"/>
      <c r="E30" s="263"/>
      <c r="F30" s="120">
        <v>2</v>
      </c>
      <c r="G30" s="120">
        <v>2</v>
      </c>
      <c r="H30" s="120">
        <v>0</v>
      </c>
      <c r="I30" s="120">
        <v>2</v>
      </c>
      <c r="J30" s="120">
        <v>2</v>
      </c>
      <c r="K30" s="120">
        <v>0</v>
      </c>
      <c r="L30" s="268"/>
    </row>
    <row r="31" spans="1:12" ht="21.95" customHeight="1" x14ac:dyDescent="0.15">
      <c r="A31" s="384"/>
      <c r="B31" s="255"/>
      <c r="C31" s="257"/>
      <c r="D31" s="263"/>
      <c r="E31" s="263"/>
      <c r="F31" s="279" t="s">
        <v>16</v>
      </c>
      <c r="G31" s="280"/>
      <c r="H31" s="281"/>
      <c r="I31" s="279" t="s">
        <v>16</v>
      </c>
      <c r="J31" s="280"/>
      <c r="K31" s="281"/>
      <c r="L31" s="348"/>
    </row>
    <row r="32" spans="1:12" ht="21.95" customHeight="1" x14ac:dyDescent="0.15">
      <c r="A32" s="384"/>
      <c r="B32" s="255"/>
      <c r="C32" s="257"/>
      <c r="D32" s="263"/>
      <c r="E32" s="263"/>
      <c r="F32" s="114">
        <v>2</v>
      </c>
      <c r="G32" s="114">
        <v>2</v>
      </c>
      <c r="H32" s="114">
        <v>0</v>
      </c>
      <c r="I32" s="114">
        <v>2</v>
      </c>
      <c r="J32" s="114">
        <v>2</v>
      </c>
      <c r="K32" s="114">
        <v>0</v>
      </c>
      <c r="L32" s="349"/>
    </row>
    <row r="33" spans="1:12" ht="21.95" customHeight="1" x14ac:dyDescent="0.15">
      <c r="A33" s="384"/>
      <c r="B33" s="255"/>
      <c r="C33" s="257"/>
      <c r="D33" s="263"/>
      <c r="E33" s="263"/>
      <c r="F33" s="279" t="s">
        <v>10</v>
      </c>
      <c r="G33" s="280"/>
      <c r="H33" s="281"/>
      <c r="I33" s="279"/>
      <c r="J33" s="280"/>
      <c r="K33" s="281"/>
      <c r="L33" s="269"/>
    </row>
    <row r="34" spans="1:12" ht="21.95" customHeight="1" x14ac:dyDescent="0.15">
      <c r="A34" s="384"/>
      <c r="B34" s="255"/>
      <c r="C34" s="258"/>
      <c r="D34" s="264"/>
      <c r="E34" s="264"/>
      <c r="F34" s="114">
        <v>2</v>
      </c>
      <c r="G34" s="114">
        <v>2</v>
      </c>
      <c r="H34" s="114">
        <v>0</v>
      </c>
      <c r="I34" s="114"/>
      <c r="J34" s="114"/>
      <c r="K34" s="114"/>
      <c r="L34" s="269"/>
    </row>
    <row r="35" spans="1:12" ht="21.95" customHeight="1" x14ac:dyDescent="0.15">
      <c r="A35" s="384"/>
      <c r="B35" s="255"/>
      <c r="C35" s="294" t="s">
        <v>53</v>
      </c>
      <c r="D35" s="295"/>
      <c r="E35" s="296"/>
      <c r="F35" s="123">
        <f t="shared" ref="F35:K35" si="2">SUM(F28,F30,F32,F34)</f>
        <v>6</v>
      </c>
      <c r="G35" s="123">
        <f t="shared" si="2"/>
        <v>6</v>
      </c>
      <c r="H35" s="123">
        <f t="shared" si="2"/>
        <v>0</v>
      </c>
      <c r="I35" s="123">
        <f t="shared" si="2"/>
        <v>6</v>
      </c>
      <c r="J35" s="123">
        <f t="shared" si="2"/>
        <v>6</v>
      </c>
      <c r="K35" s="123">
        <f t="shared" si="2"/>
        <v>0</v>
      </c>
      <c r="L35" s="117"/>
    </row>
    <row r="36" spans="1:12" ht="21.95" customHeight="1" x14ac:dyDescent="0.15">
      <c r="A36" s="384"/>
      <c r="B36" s="255"/>
      <c r="C36" s="257" t="s">
        <v>141</v>
      </c>
      <c r="D36" s="262" t="s">
        <v>36</v>
      </c>
      <c r="E36" s="262"/>
      <c r="F36" s="279" t="s">
        <v>85</v>
      </c>
      <c r="G36" s="280"/>
      <c r="H36" s="281"/>
      <c r="I36" s="279" t="s">
        <v>85</v>
      </c>
      <c r="J36" s="280"/>
      <c r="K36" s="281"/>
      <c r="L36" s="325"/>
    </row>
    <row r="37" spans="1:12" ht="21.95" customHeight="1" x14ac:dyDescent="0.15">
      <c r="A37" s="384"/>
      <c r="B37" s="255"/>
      <c r="C37" s="257"/>
      <c r="D37" s="263"/>
      <c r="E37" s="263"/>
      <c r="F37" s="120">
        <v>3</v>
      </c>
      <c r="G37" s="120">
        <v>0</v>
      </c>
      <c r="H37" s="120">
        <v>3</v>
      </c>
      <c r="I37" s="120">
        <v>3</v>
      </c>
      <c r="J37" s="120">
        <v>0</v>
      </c>
      <c r="K37" s="120">
        <v>3</v>
      </c>
      <c r="L37" s="268"/>
    </row>
    <row r="38" spans="1:12" ht="21.95" customHeight="1" x14ac:dyDescent="0.15">
      <c r="A38" s="384"/>
      <c r="B38" s="255"/>
      <c r="C38" s="257"/>
      <c r="D38" s="263"/>
      <c r="E38" s="263"/>
      <c r="F38" s="279" t="s">
        <v>21</v>
      </c>
      <c r="G38" s="280"/>
      <c r="H38" s="281"/>
      <c r="I38" s="279" t="s">
        <v>21</v>
      </c>
      <c r="J38" s="280"/>
      <c r="K38" s="281"/>
      <c r="L38" s="269"/>
    </row>
    <row r="39" spans="1:12" ht="21.95" customHeight="1" x14ac:dyDescent="0.15">
      <c r="A39" s="384"/>
      <c r="B39" s="255"/>
      <c r="C39" s="257"/>
      <c r="D39" s="263"/>
      <c r="E39" s="263"/>
      <c r="F39" s="120">
        <v>3</v>
      </c>
      <c r="G39" s="120">
        <v>0</v>
      </c>
      <c r="H39" s="120">
        <v>3</v>
      </c>
      <c r="I39" s="120">
        <v>3</v>
      </c>
      <c r="J39" s="120">
        <v>0</v>
      </c>
      <c r="K39" s="120">
        <v>3</v>
      </c>
      <c r="L39" s="269"/>
    </row>
    <row r="40" spans="1:12" ht="21.95" customHeight="1" x14ac:dyDescent="0.15">
      <c r="A40" s="384"/>
      <c r="B40" s="255"/>
      <c r="C40" s="257"/>
      <c r="D40" s="263"/>
      <c r="E40" s="263"/>
      <c r="F40" s="279" t="s">
        <v>114</v>
      </c>
      <c r="G40" s="280"/>
      <c r="H40" s="281"/>
      <c r="I40" s="279" t="s">
        <v>114</v>
      </c>
      <c r="J40" s="280"/>
      <c r="K40" s="281"/>
      <c r="L40" s="269"/>
    </row>
    <row r="41" spans="1:12" ht="21.95" customHeight="1" x14ac:dyDescent="0.15">
      <c r="A41" s="384"/>
      <c r="B41" s="255"/>
      <c r="C41" s="257"/>
      <c r="D41" s="263"/>
      <c r="E41" s="263"/>
      <c r="F41" s="120">
        <v>3</v>
      </c>
      <c r="G41" s="120">
        <v>0</v>
      </c>
      <c r="H41" s="120">
        <v>3</v>
      </c>
      <c r="I41" s="120">
        <v>3</v>
      </c>
      <c r="J41" s="120">
        <v>0</v>
      </c>
      <c r="K41" s="120">
        <v>3</v>
      </c>
      <c r="L41" s="269"/>
    </row>
    <row r="42" spans="1:12" ht="21.95" customHeight="1" x14ac:dyDescent="0.15">
      <c r="A42" s="384"/>
      <c r="B42" s="255"/>
      <c r="C42" s="257"/>
      <c r="D42" s="263"/>
      <c r="E42" s="263"/>
      <c r="F42" s="279" t="s">
        <v>7</v>
      </c>
      <c r="G42" s="280"/>
      <c r="H42" s="281"/>
      <c r="I42" s="279" t="s">
        <v>7</v>
      </c>
      <c r="J42" s="280"/>
      <c r="K42" s="281"/>
      <c r="L42" s="348" t="s">
        <v>146</v>
      </c>
    </row>
    <row r="43" spans="1:12" ht="21.95" customHeight="1" x14ac:dyDescent="0.15">
      <c r="A43" s="384"/>
      <c r="B43" s="255"/>
      <c r="C43" s="257"/>
      <c r="D43" s="263"/>
      <c r="E43" s="263"/>
      <c r="F43" s="120">
        <v>3</v>
      </c>
      <c r="G43" s="120">
        <v>1</v>
      </c>
      <c r="H43" s="120">
        <v>2</v>
      </c>
      <c r="I43" s="120">
        <v>3</v>
      </c>
      <c r="J43" s="120">
        <v>2</v>
      </c>
      <c r="K43" s="120">
        <v>1</v>
      </c>
      <c r="L43" s="349"/>
    </row>
    <row r="44" spans="1:12" ht="21.95" customHeight="1" x14ac:dyDescent="0.15">
      <c r="A44" s="384"/>
      <c r="B44" s="255"/>
      <c r="C44" s="257"/>
      <c r="D44" s="263"/>
      <c r="E44" s="263"/>
      <c r="F44" s="279" t="s">
        <v>95</v>
      </c>
      <c r="G44" s="280"/>
      <c r="H44" s="281"/>
      <c r="I44" s="279" t="s">
        <v>95</v>
      </c>
      <c r="J44" s="280"/>
      <c r="K44" s="281"/>
      <c r="L44" s="325" t="s">
        <v>147</v>
      </c>
    </row>
    <row r="45" spans="1:12" ht="21.95" customHeight="1" x14ac:dyDescent="0.15">
      <c r="A45" s="384"/>
      <c r="B45" s="255"/>
      <c r="C45" s="258"/>
      <c r="D45" s="264"/>
      <c r="E45" s="264"/>
      <c r="F45" s="120">
        <v>3</v>
      </c>
      <c r="G45" s="120">
        <v>1</v>
      </c>
      <c r="H45" s="120">
        <v>2</v>
      </c>
      <c r="I45" s="120">
        <v>3</v>
      </c>
      <c r="J45" s="120">
        <v>3</v>
      </c>
      <c r="K45" s="120">
        <v>0</v>
      </c>
      <c r="L45" s="268"/>
    </row>
    <row r="46" spans="1:12" ht="21.95" customHeight="1" x14ac:dyDescent="0.15">
      <c r="A46" s="384"/>
      <c r="B46" s="255"/>
      <c r="C46" s="370" t="s">
        <v>59</v>
      </c>
      <c r="D46" s="371"/>
      <c r="E46" s="372"/>
      <c r="F46" s="124">
        <f t="shared" ref="F46:K46" si="3">SUM(F37,F39,F41,F43,F45)</f>
        <v>15</v>
      </c>
      <c r="G46" s="124">
        <f t="shared" si="3"/>
        <v>2</v>
      </c>
      <c r="H46" s="124">
        <f t="shared" si="3"/>
        <v>13</v>
      </c>
      <c r="I46" s="124">
        <f t="shared" si="3"/>
        <v>15</v>
      </c>
      <c r="J46" s="124">
        <f t="shared" si="3"/>
        <v>5</v>
      </c>
      <c r="K46" s="124">
        <f t="shared" si="3"/>
        <v>10</v>
      </c>
      <c r="L46" s="125"/>
    </row>
    <row r="47" spans="1:12" ht="21.95" customHeight="1" x14ac:dyDescent="0.15">
      <c r="A47" s="142"/>
      <c r="B47" s="324" t="s">
        <v>104</v>
      </c>
      <c r="C47" s="324"/>
      <c r="D47" s="324"/>
      <c r="E47" s="324"/>
      <c r="F47" s="121">
        <f t="shared" ref="F47:K47" si="4">SUM(F35,F46)</f>
        <v>21</v>
      </c>
      <c r="G47" s="121">
        <f t="shared" si="4"/>
        <v>8</v>
      </c>
      <c r="H47" s="121">
        <f t="shared" si="4"/>
        <v>13</v>
      </c>
      <c r="I47" s="121">
        <f t="shared" si="4"/>
        <v>21</v>
      </c>
      <c r="J47" s="121">
        <f t="shared" si="4"/>
        <v>11</v>
      </c>
      <c r="K47" s="121">
        <f t="shared" si="4"/>
        <v>10</v>
      </c>
      <c r="L47" s="122"/>
    </row>
    <row r="48" spans="1:12" ht="21.95" customHeight="1" x14ac:dyDescent="0.15">
      <c r="A48" s="383">
        <v>2</v>
      </c>
      <c r="B48" s="334">
        <v>1</v>
      </c>
      <c r="C48" s="257" t="s">
        <v>167</v>
      </c>
      <c r="D48" s="262" t="s">
        <v>36</v>
      </c>
      <c r="E48" s="262"/>
      <c r="F48" s="328" t="s">
        <v>11</v>
      </c>
      <c r="G48" s="329"/>
      <c r="H48" s="329"/>
      <c r="I48" s="328"/>
      <c r="J48" s="329"/>
      <c r="K48" s="329"/>
      <c r="L48" s="326"/>
    </row>
    <row r="49" spans="1:12" ht="21.95" customHeight="1" x14ac:dyDescent="0.15">
      <c r="A49" s="384"/>
      <c r="B49" s="334"/>
      <c r="C49" s="258"/>
      <c r="D49" s="262"/>
      <c r="E49" s="262"/>
      <c r="F49" s="114">
        <v>2</v>
      </c>
      <c r="G49" s="114">
        <v>2</v>
      </c>
      <c r="H49" s="114">
        <v>0</v>
      </c>
      <c r="I49" s="114"/>
      <c r="J49" s="114"/>
      <c r="K49" s="114"/>
      <c r="L49" s="326"/>
    </row>
    <row r="50" spans="1:12" ht="21.95" customHeight="1" x14ac:dyDescent="0.15">
      <c r="A50" s="384"/>
      <c r="B50" s="334"/>
      <c r="C50" s="322" t="s">
        <v>53</v>
      </c>
      <c r="D50" s="322"/>
      <c r="E50" s="322"/>
      <c r="F50" s="126">
        <f>SUM(F49)</f>
        <v>2</v>
      </c>
      <c r="G50" s="126">
        <f>SUM(,G49)</f>
        <v>2</v>
      </c>
      <c r="H50" s="126">
        <f>SUM(H49)</f>
        <v>0</v>
      </c>
      <c r="I50" s="126">
        <f>SUM(I49)</f>
        <v>0</v>
      </c>
      <c r="J50" s="126">
        <f>SUM(J49)</f>
        <v>0</v>
      </c>
      <c r="K50" s="126">
        <f>SUM(K49)</f>
        <v>0</v>
      </c>
      <c r="L50" s="117"/>
    </row>
    <row r="51" spans="1:12" ht="21.95" customHeight="1" x14ac:dyDescent="0.15">
      <c r="A51" s="384"/>
      <c r="B51" s="334"/>
      <c r="C51" s="257" t="s">
        <v>141</v>
      </c>
      <c r="D51" s="262" t="s">
        <v>36</v>
      </c>
      <c r="E51" s="262"/>
      <c r="F51" s="279" t="s">
        <v>19</v>
      </c>
      <c r="G51" s="280"/>
      <c r="H51" s="281"/>
      <c r="I51" s="279" t="s">
        <v>139</v>
      </c>
      <c r="J51" s="280"/>
      <c r="K51" s="281"/>
      <c r="L51" s="273"/>
    </row>
    <row r="52" spans="1:12" ht="21.95" customHeight="1" x14ac:dyDescent="0.15">
      <c r="A52" s="384"/>
      <c r="B52" s="334"/>
      <c r="C52" s="257"/>
      <c r="D52" s="263"/>
      <c r="E52" s="263"/>
      <c r="F52" s="120">
        <v>3</v>
      </c>
      <c r="G52" s="120">
        <v>0</v>
      </c>
      <c r="H52" s="120">
        <v>3</v>
      </c>
      <c r="I52" s="120">
        <v>3</v>
      </c>
      <c r="J52" s="120">
        <v>0</v>
      </c>
      <c r="K52" s="120">
        <v>3</v>
      </c>
      <c r="L52" s="274"/>
    </row>
    <row r="53" spans="1:12" ht="21.95" customHeight="1" x14ac:dyDescent="0.15">
      <c r="A53" s="384"/>
      <c r="B53" s="334"/>
      <c r="C53" s="257"/>
      <c r="D53" s="263"/>
      <c r="E53" s="263"/>
      <c r="F53" s="279" t="s">
        <v>75</v>
      </c>
      <c r="G53" s="280"/>
      <c r="H53" s="281"/>
      <c r="I53" s="279" t="s">
        <v>75</v>
      </c>
      <c r="J53" s="280"/>
      <c r="K53" s="281"/>
      <c r="L53" s="275"/>
    </row>
    <row r="54" spans="1:12" ht="21.95" customHeight="1" x14ac:dyDescent="0.15">
      <c r="A54" s="384"/>
      <c r="B54" s="334"/>
      <c r="C54" s="257"/>
      <c r="D54" s="263"/>
      <c r="E54" s="263"/>
      <c r="F54" s="118">
        <v>3</v>
      </c>
      <c r="G54" s="118">
        <v>0</v>
      </c>
      <c r="H54" s="118">
        <v>3</v>
      </c>
      <c r="I54" s="118">
        <v>3</v>
      </c>
      <c r="J54" s="118">
        <v>0</v>
      </c>
      <c r="K54" s="118">
        <v>3</v>
      </c>
      <c r="L54" s="276"/>
    </row>
    <row r="55" spans="1:12" ht="21.95" customHeight="1" x14ac:dyDescent="0.15">
      <c r="A55" s="384"/>
      <c r="B55" s="334"/>
      <c r="C55" s="257"/>
      <c r="D55" s="263"/>
      <c r="E55" s="263"/>
      <c r="F55" s="279" t="s">
        <v>117</v>
      </c>
      <c r="G55" s="280"/>
      <c r="H55" s="281"/>
      <c r="I55" s="279" t="s">
        <v>117</v>
      </c>
      <c r="J55" s="280"/>
      <c r="K55" s="281"/>
      <c r="L55" s="277"/>
    </row>
    <row r="56" spans="1:12" ht="21.95" customHeight="1" x14ac:dyDescent="0.15">
      <c r="A56" s="384"/>
      <c r="B56" s="334"/>
      <c r="C56" s="257"/>
      <c r="D56" s="263"/>
      <c r="E56" s="263"/>
      <c r="F56" s="118">
        <v>3</v>
      </c>
      <c r="G56" s="118">
        <v>0</v>
      </c>
      <c r="H56" s="118">
        <v>3</v>
      </c>
      <c r="I56" s="118">
        <v>3</v>
      </c>
      <c r="J56" s="118">
        <v>0</v>
      </c>
      <c r="K56" s="118">
        <v>3</v>
      </c>
      <c r="L56" s="278"/>
    </row>
    <row r="57" spans="1:12" ht="21.95" customHeight="1" x14ac:dyDescent="0.15">
      <c r="A57" s="384"/>
      <c r="B57" s="334"/>
      <c r="C57" s="257"/>
      <c r="D57" s="263"/>
      <c r="E57" s="263"/>
      <c r="F57" s="279" t="s">
        <v>69</v>
      </c>
      <c r="G57" s="280"/>
      <c r="H57" s="281"/>
      <c r="I57" s="279" t="s">
        <v>162</v>
      </c>
      <c r="J57" s="280"/>
      <c r="K57" s="281"/>
      <c r="L57" s="275" t="s">
        <v>163</v>
      </c>
    </row>
    <row r="58" spans="1:12" ht="21.95" customHeight="1" x14ac:dyDescent="0.15">
      <c r="A58" s="384"/>
      <c r="B58" s="334"/>
      <c r="C58" s="257"/>
      <c r="D58" s="263"/>
      <c r="E58" s="263"/>
      <c r="F58" s="118">
        <v>3</v>
      </c>
      <c r="G58" s="118">
        <v>0</v>
      </c>
      <c r="H58" s="118">
        <v>3</v>
      </c>
      <c r="I58" s="118">
        <v>3</v>
      </c>
      <c r="J58" s="118">
        <v>0</v>
      </c>
      <c r="K58" s="118">
        <v>3</v>
      </c>
      <c r="L58" s="276"/>
    </row>
    <row r="59" spans="1:12" ht="21.95" customHeight="1" x14ac:dyDescent="0.15">
      <c r="A59" s="384"/>
      <c r="B59" s="334"/>
      <c r="C59" s="257"/>
      <c r="D59" s="263"/>
      <c r="E59" s="263"/>
      <c r="F59" s="279" t="s">
        <v>86</v>
      </c>
      <c r="G59" s="280"/>
      <c r="H59" s="281"/>
      <c r="I59" s="279" t="s">
        <v>86</v>
      </c>
      <c r="J59" s="280"/>
      <c r="K59" s="281"/>
      <c r="L59" s="277"/>
    </row>
    <row r="60" spans="1:12" ht="21.95" customHeight="1" x14ac:dyDescent="0.15">
      <c r="A60" s="384"/>
      <c r="B60" s="334"/>
      <c r="C60" s="257"/>
      <c r="D60" s="263"/>
      <c r="E60" s="263"/>
      <c r="F60" s="120">
        <v>3</v>
      </c>
      <c r="G60" s="120">
        <v>0</v>
      </c>
      <c r="H60" s="120">
        <v>3</v>
      </c>
      <c r="I60" s="120">
        <v>3</v>
      </c>
      <c r="J60" s="120">
        <v>0</v>
      </c>
      <c r="K60" s="120">
        <v>3</v>
      </c>
      <c r="L60" s="278"/>
    </row>
    <row r="61" spans="1:12" ht="21.95" customHeight="1" x14ac:dyDescent="0.15">
      <c r="A61" s="384"/>
      <c r="B61" s="334"/>
      <c r="C61" s="257"/>
      <c r="D61" s="263"/>
      <c r="E61" s="263"/>
      <c r="F61" s="279" t="s">
        <v>2</v>
      </c>
      <c r="G61" s="280"/>
      <c r="H61" s="281"/>
      <c r="I61" s="279" t="s">
        <v>2</v>
      </c>
      <c r="J61" s="280"/>
      <c r="K61" s="281"/>
      <c r="L61" s="323"/>
    </row>
    <row r="62" spans="1:12" ht="21.95" customHeight="1" x14ac:dyDescent="0.15">
      <c r="A62" s="384"/>
      <c r="B62" s="334"/>
      <c r="C62" s="258"/>
      <c r="D62" s="264"/>
      <c r="E62" s="264"/>
      <c r="F62" s="120">
        <v>3</v>
      </c>
      <c r="G62" s="120">
        <v>0</v>
      </c>
      <c r="H62" s="120">
        <v>3</v>
      </c>
      <c r="I62" s="120">
        <v>3</v>
      </c>
      <c r="J62" s="120">
        <v>0</v>
      </c>
      <c r="K62" s="120">
        <v>3</v>
      </c>
      <c r="L62" s="271"/>
    </row>
    <row r="63" spans="1:12" ht="21.95" customHeight="1" x14ac:dyDescent="0.15">
      <c r="A63" s="384"/>
      <c r="B63" s="334"/>
      <c r="C63" s="282" t="s">
        <v>59</v>
      </c>
      <c r="D63" s="282"/>
      <c r="E63" s="282"/>
      <c r="F63" s="127">
        <f t="shared" ref="F63:K63" si="5">SUM(F52,F54,F56,F58,F60,F62)</f>
        <v>18</v>
      </c>
      <c r="G63" s="127">
        <f t="shared" si="5"/>
        <v>0</v>
      </c>
      <c r="H63" s="127">
        <f t="shared" si="5"/>
        <v>18</v>
      </c>
      <c r="I63" s="127">
        <f t="shared" si="5"/>
        <v>18</v>
      </c>
      <c r="J63" s="127">
        <f t="shared" si="5"/>
        <v>0</v>
      </c>
      <c r="K63" s="127">
        <f t="shared" si="5"/>
        <v>18</v>
      </c>
      <c r="L63" s="128"/>
    </row>
    <row r="64" spans="1:12" ht="21.95" customHeight="1" x14ac:dyDescent="0.15">
      <c r="A64" s="384"/>
      <c r="B64" s="334"/>
      <c r="C64" s="257" t="s">
        <v>143</v>
      </c>
      <c r="D64" s="321" t="s">
        <v>36</v>
      </c>
      <c r="E64" s="262"/>
      <c r="F64" s="279" t="s">
        <v>76</v>
      </c>
      <c r="G64" s="280"/>
      <c r="H64" s="281"/>
      <c r="I64" s="279" t="s">
        <v>76</v>
      </c>
      <c r="J64" s="280"/>
      <c r="K64" s="281"/>
      <c r="L64" s="323"/>
    </row>
    <row r="65" spans="1:12" ht="21.95" customHeight="1" x14ac:dyDescent="0.15">
      <c r="A65" s="384"/>
      <c r="B65" s="334"/>
      <c r="C65" s="257"/>
      <c r="D65" s="321"/>
      <c r="E65" s="264"/>
      <c r="F65" s="120">
        <v>3</v>
      </c>
      <c r="G65" s="120">
        <v>0</v>
      </c>
      <c r="H65" s="120">
        <v>0</v>
      </c>
      <c r="I65" s="120">
        <v>3</v>
      </c>
      <c r="J65" s="120">
        <v>0</v>
      </c>
      <c r="K65" s="120">
        <v>0</v>
      </c>
      <c r="L65" s="271"/>
    </row>
    <row r="66" spans="1:12" ht="21.95" customHeight="1" x14ac:dyDescent="0.15">
      <c r="A66" s="384"/>
      <c r="B66" s="334"/>
      <c r="C66" s="322" t="s">
        <v>52</v>
      </c>
      <c r="D66" s="322"/>
      <c r="E66" s="322"/>
      <c r="F66" s="116">
        <f t="shared" ref="F66:K66" si="6">SUM(F65)</f>
        <v>3</v>
      </c>
      <c r="G66" s="116">
        <f t="shared" si="6"/>
        <v>0</v>
      </c>
      <c r="H66" s="116">
        <f t="shared" si="6"/>
        <v>0</v>
      </c>
      <c r="I66" s="116">
        <f t="shared" si="6"/>
        <v>3</v>
      </c>
      <c r="J66" s="116">
        <f t="shared" si="6"/>
        <v>0</v>
      </c>
      <c r="K66" s="116">
        <f t="shared" si="6"/>
        <v>0</v>
      </c>
      <c r="L66" s="128"/>
    </row>
    <row r="67" spans="1:12" ht="21.95" customHeight="1" x14ac:dyDescent="0.15">
      <c r="A67" s="384"/>
      <c r="B67" s="324" t="s">
        <v>104</v>
      </c>
      <c r="C67" s="324"/>
      <c r="D67" s="324"/>
      <c r="E67" s="324"/>
      <c r="F67" s="129">
        <f t="shared" ref="F67:K67" si="7">SUM(F50,F63,F66)</f>
        <v>23</v>
      </c>
      <c r="G67" s="129">
        <f t="shared" si="7"/>
        <v>2</v>
      </c>
      <c r="H67" s="129">
        <f t="shared" si="7"/>
        <v>18</v>
      </c>
      <c r="I67" s="129">
        <f t="shared" si="7"/>
        <v>21</v>
      </c>
      <c r="J67" s="129">
        <f t="shared" si="7"/>
        <v>0</v>
      </c>
      <c r="K67" s="129">
        <f t="shared" si="7"/>
        <v>18</v>
      </c>
      <c r="L67" s="130"/>
    </row>
    <row r="68" spans="1:12" ht="21.95" customHeight="1" x14ac:dyDescent="0.15">
      <c r="A68" s="384"/>
      <c r="B68" s="386">
        <v>2</v>
      </c>
      <c r="C68" s="396" t="s">
        <v>140</v>
      </c>
      <c r="D68" s="262" t="s">
        <v>36</v>
      </c>
      <c r="E68" s="262"/>
      <c r="F68" s="315"/>
      <c r="G68" s="316"/>
      <c r="H68" s="317"/>
      <c r="I68" s="315" t="s">
        <v>66</v>
      </c>
      <c r="J68" s="316"/>
      <c r="K68" s="317"/>
      <c r="L68" s="327" t="s">
        <v>138</v>
      </c>
    </row>
    <row r="69" spans="1:12" ht="21.95" customHeight="1" x14ac:dyDescent="0.15">
      <c r="A69" s="384"/>
      <c r="B69" s="387"/>
      <c r="C69" s="397"/>
      <c r="D69" s="263"/>
      <c r="E69" s="264"/>
      <c r="F69" s="146"/>
      <c r="G69" s="145"/>
      <c r="H69" s="145"/>
      <c r="I69" s="146">
        <v>3</v>
      </c>
      <c r="J69" s="145">
        <v>0</v>
      </c>
      <c r="K69" s="145">
        <v>3</v>
      </c>
      <c r="L69" s="269"/>
    </row>
    <row r="70" spans="1:12" ht="21.95" customHeight="1" x14ac:dyDescent="0.15">
      <c r="A70" s="384"/>
      <c r="B70" s="387"/>
      <c r="C70" s="397"/>
      <c r="D70" s="263"/>
      <c r="E70" s="262"/>
      <c r="F70" s="279" t="s">
        <v>91</v>
      </c>
      <c r="G70" s="280"/>
      <c r="H70" s="281"/>
      <c r="I70" s="279" t="s">
        <v>91</v>
      </c>
      <c r="J70" s="280"/>
      <c r="K70" s="281"/>
      <c r="L70" s="270"/>
    </row>
    <row r="71" spans="1:12" ht="21.95" customHeight="1" x14ac:dyDescent="0.15">
      <c r="A71" s="384"/>
      <c r="B71" s="387"/>
      <c r="C71" s="397"/>
      <c r="D71" s="263"/>
      <c r="E71" s="378"/>
      <c r="F71" s="120">
        <v>3</v>
      </c>
      <c r="G71" s="120">
        <v>0</v>
      </c>
      <c r="H71" s="120">
        <v>3</v>
      </c>
      <c r="I71" s="120">
        <v>3</v>
      </c>
      <c r="J71" s="120">
        <v>0</v>
      </c>
      <c r="K71" s="120">
        <v>3</v>
      </c>
      <c r="L71" s="271"/>
    </row>
    <row r="72" spans="1:12" ht="21.95" customHeight="1" x14ac:dyDescent="0.15">
      <c r="A72" s="384"/>
      <c r="B72" s="387"/>
      <c r="C72" s="397"/>
      <c r="D72" s="263"/>
      <c r="E72" s="377"/>
      <c r="F72" s="279" t="s">
        <v>94</v>
      </c>
      <c r="G72" s="280"/>
      <c r="H72" s="281"/>
      <c r="I72" s="279" t="s">
        <v>94</v>
      </c>
      <c r="J72" s="280"/>
      <c r="K72" s="281"/>
      <c r="L72" s="270"/>
    </row>
    <row r="73" spans="1:12" ht="21.95" customHeight="1" x14ac:dyDescent="0.15">
      <c r="A73" s="384"/>
      <c r="B73" s="387"/>
      <c r="C73" s="397"/>
      <c r="D73" s="263"/>
      <c r="E73" s="378"/>
      <c r="F73" s="120">
        <v>3</v>
      </c>
      <c r="G73" s="120">
        <v>0</v>
      </c>
      <c r="H73" s="120">
        <v>3</v>
      </c>
      <c r="I73" s="120">
        <v>3</v>
      </c>
      <c r="J73" s="120">
        <v>0</v>
      </c>
      <c r="K73" s="120">
        <v>3</v>
      </c>
      <c r="L73" s="271"/>
    </row>
    <row r="74" spans="1:12" ht="21.95" customHeight="1" x14ac:dyDescent="0.15">
      <c r="A74" s="384"/>
      <c r="B74" s="387"/>
      <c r="C74" s="397"/>
      <c r="D74" s="263"/>
      <c r="E74" s="263"/>
      <c r="F74" s="279" t="s">
        <v>83</v>
      </c>
      <c r="G74" s="280"/>
      <c r="H74" s="281"/>
      <c r="I74" s="279" t="s">
        <v>129</v>
      </c>
      <c r="J74" s="280"/>
      <c r="K74" s="281"/>
      <c r="L74" s="270" t="s">
        <v>130</v>
      </c>
    </row>
    <row r="75" spans="1:12" ht="21.95" customHeight="1" x14ac:dyDescent="0.15">
      <c r="A75" s="384"/>
      <c r="B75" s="387"/>
      <c r="C75" s="398"/>
      <c r="D75" s="264"/>
      <c r="E75" s="264"/>
      <c r="F75" s="120">
        <v>3</v>
      </c>
      <c r="G75" s="120">
        <v>0</v>
      </c>
      <c r="H75" s="120">
        <v>3</v>
      </c>
      <c r="I75" s="120">
        <v>3</v>
      </c>
      <c r="J75" s="120">
        <v>0</v>
      </c>
      <c r="K75" s="120">
        <v>3</v>
      </c>
      <c r="L75" s="271"/>
    </row>
    <row r="76" spans="1:12" ht="21.95" customHeight="1" x14ac:dyDescent="0.15">
      <c r="A76" s="384"/>
      <c r="B76" s="387"/>
      <c r="C76" s="288" t="s">
        <v>59</v>
      </c>
      <c r="D76" s="289"/>
      <c r="E76" s="290"/>
      <c r="F76" s="116">
        <f>SUM(F69,F71,F73,F75)</f>
        <v>9</v>
      </c>
      <c r="G76" s="116">
        <f>SUM(H69,G71,G73,G75)</f>
        <v>0</v>
      </c>
      <c r="H76" s="116">
        <f>SUM(H69,H71,H73,H75)</f>
        <v>9</v>
      </c>
      <c r="I76" s="116">
        <f>SUM(I69,I71,I73,I75)</f>
        <v>12</v>
      </c>
      <c r="J76" s="116">
        <f>SUM(J69,J71,J73,J75)</f>
        <v>0</v>
      </c>
      <c r="K76" s="116">
        <f>SUM(K69,K71,K73,K75)</f>
        <v>12</v>
      </c>
      <c r="L76" s="131"/>
    </row>
    <row r="77" spans="1:12" ht="21.95" customHeight="1" x14ac:dyDescent="0.15">
      <c r="A77" s="384"/>
      <c r="B77" s="387"/>
      <c r="C77" s="285" t="s">
        <v>142</v>
      </c>
      <c r="D77" s="262" t="s">
        <v>28</v>
      </c>
      <c r="E77" s="262"/>
      <c r="F77" s="279" t="s">
        <v>1</v>
      </c>
      <c r="G77" s="280"/>
      <c r="H77" s="281"/>
      <c r="I77" s="279" t="s">
        <v>1</v>
      </c>
      <c r="J77" s="280"/>
      <c r="K77" s="281"/>
      <c r="L77" s="270"/>
    </row>
    <row r="78" spans="1:12" ht="21.95" customHeight="1" x14ac:dyDescent="0.15">
      <c r="A78" s="384"/>
      <c r="B78" s="387"/>
      <c r="C78" s="257"/>
      <c r="D78" s="263"/>
      <c r="E78" s="264"/>
      <c r="F78" s="118">
        <v>1</v>
      </c>
      <c r="G78" s="118">
        <v>1</v>
      </c>
      <c r="H78" s="118">
        <v>0</v>
      </c>
      <c r="I78" s="118">
        <v>1</v>
      </c>
      <c r="J78" s="118">
        <v>1</v>
      </c>
      <c r="K78" s="118">
        <v>0</v>
      </c>
      <c r="L78" s="271"/>
    </row>
    <row r="79" spans="1:12" ht="21.95" customHeight="1" x14ac:dyDescent="0.15">
      <c r="A79" s="384"/>
      <c r="B79" s="387"/>
      <c r="C79" s="257"/>
      <c r="D79" s="262" t="s">
        <v>36</v>
      </c>
      <c r="E79" s="262"/>
      <c r="F79" s="279" t="s">
        <v>82</v>
      </c>
      <c r="G79" s="280"/>
      <c r="H79" s="281"/>
      <c r="I79" s="279" t="s">
        <v>82</v>
      </c>
      <c r="J79" s="280"/>
      <c r="K79" s="281"/>
      <c r="L79" s="379"/>
    </row>
    <row r="80" spans="1:12" ht="21.95" customHeight="1" x14ac:dyDescent="0.15">
      <c r="A80" s="384"/>
      <c r="B80" s="387"/>
      <c r="C80" s="257"/>
      <c r="D80" s="263"/>
      <c r="E80" s="264"/>
      <c r="F80" s="120">
        <v>3</v>
      </c>
      <c r="G80" s="120">
        <v>0</v>
      </c>
      <c r="H80" s="120">
        <v>0</v>
      </c>
      <c r="I80" s="120">
        <v>3</v>
      </c>
      <c r="J80" s="120">
        <v>0</v>
      </c>
      <c r="K80" s="120">
        <v>0</v>
      </c>
      <c r="L80" s="320"/>
    </row>
    <row r="81" spans="1:12" ht="21.95" customHeight="1" x14ac:dyDescent="0.15">
      <c r="A81" s="384"/>
      <c r="B81" s="387"/>
      <c r="C81" s="257"/>
      <c r="D81" s="263"/>
      <c r="E81" s="262"/>
      <c r="F81" s="280" t="s">
        <v>72</v>
      </c>
      <c r="G81" s="280"/>
      <c r="H81" s="281"/>
      <c r="I81" s="280" t="s">
        <v>72</v>
      </c>
      <c r="J81" s="280"/>
      <c r="K81" s="281"/>
      <c r="L81" s="270"/>
    </row>
    <row r="82" spans="1:12" ht="21.95" customHeight="1" x14ac:dyDescent="0.15">
      <c r="A82" s="384"/>
      <c r="B82" s="387"/>
      <c r="C82" s="257"/>
      <c r="D82" s="263"/>
      <c r="E82" s="264"/>
      <c r="F82" s="132">
        <v>3</v>
      </c>
      <c r="G82" s="120">
        <v>3</v>
      </c>
      <c r="H82" s="120">
        <v>0</v>
      </c>
      <c r="I82" s="132">
        <v>3</v>
      </c>
      <c r="J82" s="120">
        <v>3</v>
      </c>
      <c r="K82" s="120">
        <v>0</v>
      </c>
      <c r="L82" s="271"/>
    </row>
    <row r="83" spans="1:12" ht="21.95" customHeight="1" x14ac:dyDescent="0.15">
      <c r="A83" s="384"/>
      <c r="B83" s="387"/>
      <c r="C83" s="257"/>
      <c r="D83" s="263"/>
      <c r="E83" s="262"/>
      <c r="F83" s="315" t="s">
        <v>66</v>
      </c>
      <c r="G83" s="316"/>
      <c r="H83" s="317"/>
      <c r="I83" s="315"/>
      <c r="J83" s="316"/>
      <c r="K83" s="317"/>
      <c r="L83" s="270"/>
    </row>
    <row r="84" spans="1:12" ht="21.95" customHeight="1" x14ac:dyDescent="0.15">
      <c r="A84" s="384"/>
      <c r="B84" s="387"/>
      <c r="C84" s="257"/>
      <c r="D84" s="263"/>
      <c r="E84" s="264"/>
      <c r="F84" s="132">
        <v>3</v>
      </c>
      <c r="G84" s="120">
        <v>0</v>
      </c>
      <c r="H84" s="120">
        <v>3</v>
      </c>
      <c r="I84" s="132"/>
      <c r="J84" s="120"/>
      <c r="K84" s="120"/>
      <c r="L84" s="271"/>
    </row>
    <row r="85" spans="1:12" ht="21.95" customHeight="1" x14ac:dyDescent="0.15">
      <c r="A85" s="384"/>
      <c r="B85" s="388"/>
      <c r="C85" s="294" t="s">
        <v>52</v>
      </c>
      <c r="D85" s="295"/>
      <c r="E85" s="296"/>
      <c r="F85" s="116">
        <f>SUM(F78,F82,F84,F80)</f>
        <v>10</v>
      </c>
      <c r="G85" s="116">
        <f>SUM(G78,G82,G84)</f>
        <v>4</v>
      </c>
      <c r="H85" s="116">
        <f>SUM(H78,H82,H84)</f>
        <v>3</v>
      </c>
      <c r="I85" s="116">
        <f>SUM(I78,I82,I84,I80)</f>
        <v>7</v>
      </c>
      <c r="J85" s="116">
        <f>SUM(J78,J82,J84)</f>
        <v>4</v>
      </c>
      <c r="K85" s="116">
        <f>SUM(K78,K82,K84)</f>
        <v>0</v>
      </c>
      <c r="L85" s="131"/>
    </row>
    <row r="86" spans="1:12" ht="21.95" customHeight="1" thickBot="1" x14ac:dyDescent="0.2">
      <c r="A86" s="385"/>
      <c r="B86" s="380" t="s">
        <v>104</v>
      </c>
      <c r="C86" s="381"/>
      <c r="D86" s="381"/>
      <c r="E86" s="382"/>
      <c r="F86" s="143">
        <f t="shared" ref="F86:K86" si="8">SUM(F76,F85)</f>
        <v>19</v>
      </c>
      <c r="G86" s="143">
        <f t="shared" si="8"/>
        <v>4</v>
      </c>
      <c r="H86" s="143">
        <f t="shared" si="8"/>
        <v>12</v>
      </c>
      <c r="I86" s="143">
        <f t="shared" si="8"/>
        <v>19</v>
      </c>
      <c r="J86" s="143">
        <f t="shared" si="8"/>
        <v>4</v>
      </c>
      <c r="K86" s="143">
        <f t="shared" si="8"/>
        <v>12</v>
      </c>
      <c r="L86" s="144"/>
    </row>
    <row r="87" spans="1:12" ht="17.25" x14ac:dyDescent="0.15">
      <c r="A87" s="303" t="s">
        <v>4</v>
      </c>
      <c r="B87" s="304"/>
      <c r="C87" s="304"/>
      <c r="D87" s="304"/>
      <c r="E87" s="304"/>
      <c r="F87" s="304"/>
      <c r="G87" s="304"/>
      <c r="H87" s="304"/>
      <c r="I87" s="304"/>
      <c r="J87" s="304"/>
      <c r="K87" s="304"/>
      <c r="L87" s="305"/>
    </row>
    <row r="88" spans="1:12" ht="16.350000000000001" customHeight="1" x14ac:dyDescent="0.15">
      <c r="A88" s="309" t="s">
        <v>102</v>
      </c>
      <c r="B88" s="310"/>
      <c r="C88" s="311" t="s">
        <v>60</v>
      </c>
      <c r="D88" s="312"/>
      <c r="E88" s="312"/>
      <c r="F88" s="312"/>
      <c r="G88" s="313"/>
      <c r="H88" s="311" t="s">
        <v>56</v>
      </c>
      <c r="I88" s="312"/>
      <c r="J88" s="312"/>
      <c r="K88" s="313"/>
      <c r="L88" s="133" t="s">
        <v>58</v>
      </c>
    </row>
    <row r="89" spans="1:12" ht="16.350000000000001" customHeight="1" x14ac:dyDescent="0.15">
      <c r="A89" s="309"/>
      <c r="B89" s="310"/>
      <c r="C89" s="311">
        <f>SUM(I78)</f>
        <v>1</v>
      </c>
      <c r="D89" s="312"/>
      <c r="E89" s="312"/>
      <c r="F89" s="312"/>
      <c r="G89" s="313"/>
      <c r="H89" s="311">
        <f>SUM(I16,I18,I20,I22,I24,I37,I39,I41,I43,I45,I52,I54,I56,I58,I60,I62,I65,I69,I71,I73,I75,I80,I82,I84)</f>
        <v>69</v>
      </c>
      <c r="I89" s="312"/>
      <c r="J89" s="312"/>
      <c r="K89" s="313"/>
      <c r="L89" s="134">
        <f>SUM(I25,I46,I63,I66,I76,I85)</f>
        <v>70</v>
      </c>
    </row>
    <row r="90" spans="1:12" ht="16.350000000000001" customHeight="1" x14ac:dyDescent="0.15">
      <c r="A90" s="314" t="s">
        <v>51</v>
      </c>
      <c r="B90" s="310"/>
      <c r="C90" s="311" t="s">
        <v>49</v>
      </c>
      <c r="D90" s="312"/>
      <c r="E90" s="312"/>
      <c r="F90" s="312"/>
      <c r="G90" s="313"/>
      <c r="H90" s="312"/>
      <c r="I90" s="312"/>
      <c r="J90" s="312"/>
      <c r="K90" s="313"/>
      <c r="L90" s="133" t="s">
        <v>46</v>
      </c>
    </row>
    <row r="91" spans="1:12" ht="16.350000000000001" customHeight="1" x14ac:dyDescent="0.15">
      <c r="A91" s="309"/>
      <c r="B91" s="310"/>
      <c r="C91" s="311">
        <f>SUM(I14,I35,I50)</f>
        <v>11</v>
      </c>
      <c r="D91" s="312"/>
      <c r="E91" s="312"/>
      <c r="F91" s="312"/>
      <c r="G91" s="313"/>
      <c r="H91" s="312"/>
      <c r="I91" s="312"/>
      <c r="J91" s="312"/>
      <c r="K91" s="313"/>
      <c r="L91" s="133">
        <f>SUM(I14,I35,I50)</f>
        <v>11</v>
      </c>
    </row>
    <row r="92" spans="1:12" ht="30" customHeight="1" x14ac:dyDescent="0.15">
      <c r="A92" s="373" t="s">
        <v>100</v>
      </c>
      <c r="B92" s="374"/>
      <c r="C92" s="301" t="s">
        <v>108</v>
      </c>
      <c r="D92" s="301"/>
      <c r="E92" s="302"/>
      <c r="F92" s="306" t="s">
        <v>47</v>
      </c>
      <c r="G92" s="306"/>
      <c r="H92" s="306" t="s">
        <v>54</v>
      </c>
      <c r="I92" s="306"/>
      <c r="J92" s="306" t="s">
        <v>44</v>
      </c>
      <c r="K92" s="306"/>
      <c r="L92" s="135" t="s">
        <v>64</v>
      </c>
    </row>
    <row r="93" spans="1:12" ht="30" customHeight="1" x14ac:dyDescent="0.15">
      <c r="A93" s="375"/>
      <c r="B93" s="376"/>
      <c r="C93" s="307">
        <f>SUM(F93,H93,J93)</f>
        <v>30</v>
      </c>
      <c r="D93" s="307"/>
      <c r="E93" s="308"/>
      <c r="F93" s="300">
        <v>6</v>
      </c>
      <c r="G93" s="300"/>
      <c r="H93" s="300">
        <v>20</v>
      </c>
      <c r="I93" s="300"/>
      <c r="J93" s="300">
        <v>4</v>
      </c>
      <c r="K93" s="300"/>
      <c r="L93" s="136">
        <f>SUM(I26,I47,I67,I86)</f>
        <v>81</v>
      </c>
    </row>
  </sheetData>
  <mergeCells count="194">
    <mergeCell ref="L48:L49"/>
    <mergeCell ref="L53:L54"/>
    <mergeCell ref="I55:K55"/>
    <mergeCell ref="C50:E50"/>
    <mergeCell ref="E70:E71"/>
    <mergeCell ref="I70:K70"/>
    <mergeCell ref="C68:C75"/>
    <mergeCell ref="D68:D75"/>
    <mergeCell ref="I72:K72"/>
    <mergeCell ref="I74:K74"/>
    <mergeCell ref="E68:E69"/>
    <mergeCell ref="F68:H68"/>
    <mergeCell ref="D2:D5"/>
    <mergeCell ref="E2:E5"/>
    <mergeCell ref="F8:H8"/>
    <mergeCell ref="F23:H23"/>
    <mergeCell ref="I10:K10"/>
    <mergeCell ref="L40:L41"/>
    <mergeCell ref="I42:K42"/>
    <mergeCell ref="L42:L43"/>
    <mergeCell ref="L51:L52"/>
    <mergeCell ref="F38:H38"/>
    <mergeCell ref="F27:H27"/>
    <mergeCell ref="L33:L34"/>
    <mergeCell ref="I36:K36"/>
    <mergeCell ref="L36:L37"/>
    <mergeCell ref="I29:K29"/>
    <mergeCell ref="L29:L30"/>
    <mergeCell ref="I38:K38"/>
    <mergeCell ref="L38:L39"/>
    <mergeCell ref="E36:E45"/>
    <mergeCell ref="L31:L32"/>
    <mergeCell ref="I27:K27"/>
    <mergeCell ref="L27:L28"/>
    <mergeCell ref="F29:H29"/>
    <mergeCell ref="L44:L45"/>
    <mergeCell ref="I6:K6"/>
    <mergeCell ref="L6:L7"/>
    <mergeCell ref="F6:H6"/>
    <mergeCell ref="H1:K1"/>
    <mergeCell ref="A6:A46"/>
    <mergeCell ref="D6:D7"/>
    <mergeCell ref="E6:E7"/>
    <mergeCell ref="F79:H79"/>
    <mergeCell ref="F31:H31"/>
    <mergeCell ref="F44:H44"/>
    <mergeCell ref="F70:H70"/>
    <mergeCell ref="F72:H72"/>
    <mergeCell ref="F74:H74"/>
    <mergeCell ref="F77:H77"/>
    <mergeCell ref="F61:H61"/>
    <mergeCell ref="F53:H53"/>
    <mergeCell ref="F64:H64"/>
    <mergeCell ref="F51:H51"/>
    <mergeCell ref="F55:H55"/>
    <mergeCell ref="F57:H57"/>
    <mergeCell ref="I23:K23"/>
    <mergeCell ref="A2:A5"/>
    <mergeCell ref="B2:B5"/>
    <mergeCell ref="C2:C5"/>
    <mergeCell ref="I2:K2"/>
    <mergeCell ref="L2:L5"/>
    <mergeCell ref="I3:K3"/>
    <mergeCell ref="I4:I5"/>
    <mergeCell ref="J4:K4"/>
    <mergeCell ref="F2:H2"/>
    <mergeCell ref="F3:H3"/>
    <mergeCell ref="F4:F5"/>
    <mergeCell ref="G4:H4"/>
    <mergeCell ref="L12:L13"/>
    <mergeCell ref="C14:E14"/>
    <mergeCell ref="C15:C24"/>
    <mergeCell ref="D15:D24"/>
    <mergeCell ref="E15:E24"/>
    <mergeCell ref="I15:K15"/>
    <mergeCell ref="L15:L16"/>
    <mergeCell ref="I17:K17"/>
    <mergeCell ref="L17:L18"/>
    <mergeCell ref="I19:K19"/>
    <mergeCell ref="L19:L20"/>
    <mergeCell ref="I21:K21"/>
    <mergeCell ref="L21:L22"/>
    <mergeCell ref="E8:E13"/>
    <mergeCell ref="L23:L24"/>
    <mergeCell ref="L10:L11"/>
    <mergeCell ref="C6:C13"/>
    <mergeCell ref="F10:H10"/>
    <mergeCell ref="I8:K8"/>
    <mergeCell ref="L8:L9"/>
    <mergeCell ref="F12:H12"/>
    <mergeCell ref="F15:H15"/>
    <mergeCell ref="F17:H17"/>
    <mergeCell ref="F19:H19"/>
    <mergeCell ref="L61:L62"/>
    <mergeCell ref="C63:E63"/>
    <mergeCell ref="C64:C65"/>
    <mergeCell ref="D64:D65"/>
    <mergeCell ref="E64:E65"/>
    <mergeCell ref="I64:K64"/>
    <mergeCell ref="L64:L65"/>
    <mergeCell ref="C51:C62"/>
    <mergeCell ref="D51:D62"/>
    <mergeCell ref="E51:E62"/>
    <mergeCell ref="I51:K51"/>
    <mergeCell ref="L55:L56"/>
    <mergeCell ref="I57:K57"/>
    <mergeCell ref="L57:L58"/>
    <mergeCell ref="I59:K59"/>
    <mergeCell ref="L59:L60"/>
    <mergeCell ref="C85:E85"/>
    <mergeCell ref="B86:E86"/>
    <mergeCell ref="F81:H81"/>
    <mergeCell ref="F83:H83"/>
    <mergeCell ref="D79:D84"/>
    <mergeCell ref="A48:A86"/>
    <mergeCell ref="B68:B85"/>
    <mergeCell ref="D8:D13"/>
    <mergeCell ref="F21:H21"/>
    <mergeCell ref="B48:B66"/>
    <mergeCell ref="C48:C49"/>
    <mergeCell ref="B27:B46"/>
    <mergeCell ref="D36:D45"/>
    <mergeCell ref="F40:H40"/>
    <mergeCell ref="B26:E26"/>
    <mergeCell ref="B6:B25"/>
    <mergeCell ref="C27:C34"/>
    <mergeCell ref="D27:D28"/>
    <mergeCell ref="E27:E28"/>
    <mergeCell ref="D29:D34"/>
    <mergeCell ref="E74:E75"/>
    <mergeCell ref="I68:K68"/>
    <mergeCell ref="L81:L82"/>
    <mergeCell ref="E83:E84"/>
    <mergeCell ref="I83:K83"/>
    <mergeCell ref="L83:L84"/>
    <mergeCell ref="L77:L78"/>
    <mergeCell ref="E72:E73"/>
    <mergeCell ref="I79:K79"/>
    <mergeCell ref="E79:E80"/>
    <mergeCell ref="L79:L80"/>
    <mergeCell ref="E81:E82"/>
    <mergeCell ref="I81:K81"/>
    <mergeCell ref="C76:E76"/>
    <mergeCell ref="C77:C84"/>
    <mergeCell ref="D77:D78"/>
    <mergeCell ref="E77:E78"/>
    <mergeCell ref="I77:K77"/>
    <mergeCell ref="L68:L69"/>
    <mergeCell ref="L70:L71"/>
    <mergeCell ref="L72:L73"/>
    <mergeCell ref="L74:L75"/>
    <mergeCell ref="A92:B93"/>
    <mergeCell ref="C92:E92"/>
    <mergeCell ref="F92:G92"/>
    <mergeCell ref="H92:I92"/>
    <mergeCell ref="J92:K92"/>
    <mergeCell ref="C93:E93"/>
    <mergeCell ref="F93:G93"/>
    <mergeCell ref="H93:I93"/>
    <mergeCell ref="J93:K93"/>
    <mergeCell ref="A87:L87"/>
    <mergeCell ref="A88:B89"/>
    <mergeCell ref="C88:G88"/>
    <mergeCell ref="H88:K88"/>
    <mergeCell ref="C89:G89"/>
    <mergeCell ref="H89:K89"/>
    <mergeCell ref="A90:B91"/>
    <mergeCell ref="C90:G90"/>
    <mergeCell ref="H90:K90"/>
    <mergeCell ref="C91:G91"/>
    <mergeCell ref="H91:K91"/>
    <mergeCell ref="C66:E66"/>
    <mergeCell ref="B67:E67"/>
    <mergeCell ref="I12:K12"/>
    <mergeCell ref="I33:K33"/>
    <mergeCell ref="C25:E25"/>
    <mergeCell ref="F59:H59"/>
    <mergeCell ref="C35:E35"/>
    <mergeCell ref="I40:K40"/>
    <mergeCell ref="B47:E47"/>
    <mergeCell ref="I44:K44"/>
    <mergeCell ref="E29:E34"/>
    <mergeCell ref="I31:K31"/>
    <mergeCell ref="C46:E46"/>
    <mergeCell ref="D48:D49"/>
    <mergeCell ref="E48:E49"/>
    <mergeCell ref="F48:H48"/>
    <mergeCell ref="F42:H42"/>
    <mergeCell ref="F33:H33"/>
    <mergeCell ref="F36:H36"/>
    <mergeCell ref="C36:C45"/>
    <mergeCell ref="I61:K61"/>
    <mergeCell ref="I53:K53"/>
    <mergeCell ref="I48:K48"/>
  </mergeCells>
  <phoneticPr fontId="24" type="noConversion"/>
  <pageMargins left="0.74805557727813721" right="0.74805557727813721" top="0.98430556058883667" bottom="0.98430556058883667" header="0.51166665554046631" footer="0.51166665554046631"/>
  <pageSetup paperSize="12" scale="84" fitToWidth="0" fitToHeight="0" orientation="portrait" r:id="rId1"/>
  <colBreaks count="1" manualBreakCount="1">
    <brk id="12" max="16383" man="1"/>
  </colBreaks>
</worksheet>
</file>

<file path=docProps/app.xml><?xml version="1.0" encoding="utf-8"?>
<Properties xmlns="http://schemas.openxmlformats.org/officeDocument/2006/extended-properties" xmlns:vt="http://schemas.openxmlformats.org/officeDocument/2006/docPropsVTypes">
  <TotalTime>380</TotalTime>
  <Application>Microsoft Excel</Application>
  <DocSecurity>0</DocSecurity>
  <ScaleCrop>false</ScaleCrop>
  <HeadingPairs>
    <vt:vector size="4" baseType="variant">
      <vt:variant>
        <vt:lpstr>워크시트</vt:lpstr>
      </vt:variant>
      <vt:variant>
        <vt:i4>4</vt:i4>
      </vt:variant>
      <vt:variant>
        <vt:lpstr>이름이 지정된 범위</vt:lpstr>
      </vt:variant>
      <vt:variant>
        <vt:i4>3</vt:i4>
      </vt:variant>
    </vt:vector>
  </HeadingPairs>
  <TitlesOfParts>
    <vt:vector size="7" baseType="lpstr">
      <vt:lpstr>교육과정구성표(공사)</vt:lpstr>
      <vt:lpstr>교육과정대비표(공사)</vt:lpstr>
      <vt:lpstr>교육과정구성표(설계)</vt:lpstr>
      <vt:lpstr>교육과정대비표(설계)</vt:lpstr>
      <vt:lpstr>'교육과정구성표(공사)'!Print_Area</vt:lpstr>
      <vt:lpstr>'교육과정구성표(설계)'!Print_Area</vt:lpstr>
      <vt:lpstr>'교육과정대비표(공사)'!Print_Area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dc:creator>
  <cp:lastModifiedBy>dw</cp:lastModifiedBy>
  <cp:revision>17</cp:revision>
  <cp:lastPrinted>2020-02-17T04:37:26Z</cp:lastPrinted>
  <dcterms:created xsi:type="dcterms:W3CDTF">2015-01-27T09:59:54Z</dcterms:created>
  <dcterms:modified xsi:type="dcterms:W3CDTF">2020-02-18T04:14:24Z</dcterms:modified>
  <cp:version>1000.0100.01</cp:version>
</cp:coreProperties>
</file>